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1 0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'001 002 Pol'!$A$1:$W$193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83" i="12"/>
  <c r="BA147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G12" i="12"/>
  <c r="I12" i="12"/>
  <c r="I11" i="12" s="1"/>
  <c r="K12" i="12"/>
  <c r="K11" i="12" s="1"/>
  <c r="M12" i="12"/>
  <c r="O12" i="12"/>
  <c r="O11" i="12" s="1"/>
  <c r="Q12" i="12"/>
  <c r="Q11" i="12" s="1"/>
  <c r="V12" i="12"/>
  <c r="V11" i="12" s="1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8" i="12"/>
  <c r="M48" i="12" s="1"/>
  <c r="I48" i="12"/>
  <c r="K48" i="12"/>
  <c r="O48" i="12"/>
  <c r="Q48" i="12"/>
  <c r="V48" i="12"/>
  <c r="G51" i="12"/>
  <c r="I51" i="12"/>
  <c r="K51" i="12"/>
  <c r="M51" i="12"/>
  <c r="O51" i="12"/>
  <c r="Q51" i="12"/>
  <c r="V51" i="12"/>
  <c r="G55" i="12"/>
  <c r="I55" i="12"/>
  <c r="K55" i="12"/>
  <c r="M55" i="12"/>
  <c r="O55" i="12"/>
  <c r="Q55" i="12"/>
  <c r="V55" i="12"/>
  <c r="G57" i="12"/>
  <c r="G56" i="12" s="1"/>
  <c r="I57" i="12"/>
  <c r="I56" i="12" s="1"/>
  <c r="K57" i="12"/>
  <c r="K56" i="12" s="1"/>
  <c r="M57" i="12"/>
  <c r="O57" i="12"/>
  <c r="O56" i="12" s="1"/>
  <c r="Q57" i="12"/>
  <c r="Q56" i="12" s="1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V56" i="12" s="1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G67" i="12" s="1"/>
  <c r="I68" i="12"/>
  <c r="I67" i="12" s="1"/>
  <c r="K68" i="12"/>
  <c r="K67" i="12" s="1"/>
  <c r="M68" i="12"/>
  <c r="M67" i="12" s="1"/>
  <c r="O68" i="12"/>
  <c r="O67" i="12" s="1"/>
  <c r="Q68" i="12"/>
  <c r="V68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Q67" i="12" s="1"/>
  <c r="V73" i="12"/>
  <c r="V67" i="12" s="1"/>
  <c r="G76" i="12"/>
  <c r="G75" i="12" s="1"/>
  <c r="I76" i="12"/>
  <c r="I75" i="12" s="1"/>
  <c r="K76" i="12"/>
  <c r="K75" i="12" s="1"/>
  <c r="M76" i="12"/>
  <c r="M75" i="12" s="1"/>
  <c r="O76" i="12"/>
  <c r="O75" i="12" s="1"/>
  <c r="Q76" i="12"/>
  <c r="Q75" i="12" s="1"/>
  <c r="V76" i="12"/>
  <c r="V75" i="12" s="1"/>
  <c r="G78" i="12"/>
  <c r="I78" i="12"/>
  <c r="K78" i="12"/>
  <c r="K77" i="12" s="1"/>
  <c r="M78" i="12"/>
  <c r="O78" i="12"/>
  <c r="O77" i="12" s="1"/>
  <c r="Q78" i="12"/>
  <c r="Q77" i="12" s="1"/>
  <c r="V78" i="12"/>
  <c r="V77" i="12" s="1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G77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11" i="12"/>
  <c r="M111" i="12" s="1"/>
  <c r="I111" i="12"/>
  <c r="I77" i="12" s="1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O114" i="12" s="1"/>
  <c r="Q115" i="12"/>
  <c r="Q114" i="12" s="1"/>
  <c r="V115" i="12"/>
  <c r="V114" i="12" s="1"/>
  <c r="G121" i="12"/>
  <c r="I121" i="12"/>
  <c r="K121" i="12"/>
  <c r="M121" i="12"/>
  <c r="O121" i="12"/>
  <c r="Q121" i="12"/>
  <c r="V121" i="12"/>
  <c r="G127" i="12"/>
  <c r="I127" i="12"/>
  <c r="K127" i="12"/>
  <c r="M127" i="12"/>
  <c r="O127" i="12"/>
  <c r="Q127" i="12"/>
  <c r="V127" i="12"/>
  <c r="G134" i="12"/>
  <c r="I134" i="12"/>
  <c r="K134" i="12"/>
  <c r="M134" i="12"/>
  <c r="O134" i="12"/>
  <c r="Q134" i="12"/>
  <c r="V134" i="12"/>
  <c r="G140" i="12"/>
  <c r="M140" i="12" s="1"/>
  <c r="I140" i="12"/>
  <c r="K140" i="12"/>
  <c r="O140" i="12"/>
  <c r="Q140" i="12"/>
  <c r="V140" i="12"/>
  <c r="G146" i="12"/>
  <c r="I146" i="12"/>
  <c r="K146" i="12"/>
  <c r="M146" i="12"/>
  <c r="O146" i="12"/>
  <c r="Q146" i="12"/>
  <c r="V146" i="12"/>
  <c r="G153" i="12"/>
  <c r="M153" i="12" s="1"/>
  <c r="I153" i="12"/>
  <c r="I114" i="12" s="1"/>
  <c r="K153" i="12"/>
  <c r="K114" i="12" s="1"/>
  <c r="O153" i="12"/>
  <c r="Q153" i="12"/>
  <c r="V153" i="12"/>
  <c r="G159" i="12"/>
  <c r="I159" i="12"/>
  <c r="K159" i="12"/>
  <c r="M159" i="12"/>
  <c r="O159" i="12"/>
  <c r="Q159" i="12"/>
  <c r="V159" i="12"/>
  <c r="K160" i="12"/>
  <c r="O160" i="12"/>
  <c r="G161" i="12"/>
  <c r="M161" i="12" s="1"/>
  <c r="M160" i="12" s="1"/>
  <c r="I161" i="12"/>
  <c r="K161" i="12"/>
  <c r="O161" i="12"/>
  <c r="Q161" i="12"/>
  <c r="Q160" i="12" s="1"/>
  <c r="V161" i="12"/>
  <c r="V160" i="12" s="1"/>
  <c r="G163" i="12"/>
  <c r="I163" i="12"/>
  <c r="K163" i="12"/>
  <c r="M163" i="12"/>
  <c r="O163" i="12"/>
  <c r="Q163" i="12"/>
  <c r="V163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G170" i="12"/>
  <c r="M170" i="12" s="1"/>
  <c r="I170" i="12"/>
  <c r="I160" i="12" s="1"/>
  <c r="K170" i="12"/>
  <c r="O170" i="12"/>
  <c r="Q170" i="12"/>
  <c r="V170" i="12"/>
  <c r="G172" i="12"/>
  <c r="G171" i="12" s="1"/>
  <c r="I172" i="12"/>
  <c r="I171" i="12" s="1"/>
  <c r="K172" i="12"/>
  <c r="K171" i="12" s="1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O171" i="12" s="1"/>
  <c r="Q174" i="12"/>
  <c r="Q171" i="12" s="1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V171" i="12" s="1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G180" i="12"/>
  <c r="I180" i="12"/>
  <c r="K180" i="12"/>
  <c r="M180" i="12"/>
  <c r="M179" i="12" s="1"/>
  <c r="O180" i="12"/>
  <c r="O179" i="12" s="1"/>
  <c r="Q180" i="12"/>
  <c r="Q179" i="12" s="1"/>
  <c r="V180" i="12"/>
  <c r="V179" i="12" s="1"/>
  <c r="G181" i="12"/>
  <c r="I181" i="12"/>
  <c r="K181" i="12"/>
  <c r="M181" i="12"/>
  <c r="O181" i="12"/>
  <c r="Q181" i="12"/>
  <c r="V181" i="12"/>
  <c r="AE183" i="12"/>
  <c r="I20" i="1"/>
  <c r="I19" i="1"/>
  <c r="I18" i="1"/>
  <c r="I17" i="1"/>
  <c r="I16" i="1"/>
  <c r="I59" i="1"/>
  <c r="J56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8" i="1" l="1"/>
  <c r="J49" i="1"/>
  <c r="J50" i="1"/>
  <c r="J57" i="1"/>
  <c r="J53" i="1"/>
  <c r="J51" i="1"/>
  <c r="J52" i="1"/>
  <c r="J54" i="1"/>
  <c r="J55" i="1"/>
  <c r="G28" i="1"/>
  <c r="A23" i="1"/>
  <c r="A24" i="1" s="1"/>
  <c r="G24" i="1" s="1"/>
  <c r="A27" i="1" s="1"/>
  <c r="A29" i="1" s="1"/>
  <c r="G29" i="1" s="1"/>
  <c r="G27" i="1" s="1"/>
  <c r="M11" i="12"/>
  <c r="M56" i="12"/>
  <c r="M114" i="12"/>
  <c r="M171" i="12"/>
  <c r="G114" i="12"/>
  <c r="G160" i="12"/>
  <c r="M9" i="12"/>
  <c r="M8" i="12" s="1"/>
  <c r="M93" i="12"/>
  <c r="M77" i="12" s="1"/>
  <c r="AF183" i="12"/>
  <c r="J40" i="1"/>
  <c r="J39" i="1"/>
  <c r="J42" i="1" s="1"/>
  <c r="J41" i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<sst xmlns="http://schemas.openxmlformats.org/spreadsheetml/2006/main" count="762" uniqueCount="316">
  <si>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</si>
  <si>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</si>
  <si>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</si>
  <si>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</si>
  <si>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</si>
  <si>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</si>
  <si>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</si>
  <si>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</si>
  <si>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</si>
  <si>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</si>
  <si>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</si>
  <si>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</si>
  <si>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</si>
  <si>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</si>
  <si>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</si>
  <si>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</si>
  <si>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</si>
  <si>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</si>
  <si>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</si>
  <si>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</si>
  <si>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</si>
  <si>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</si>
  <si>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</si>
  <si>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</si>
  <si>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</si>
  <si>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</si>
  <si>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</si>
  <si>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</si>
  <si>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</si>
  <si>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</si>
  <si>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</si>
  <si>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</si>
  <si>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</si>
  <si>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</si>
  <si>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</si>
  <si>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</si>
  <si>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</si>
  <si>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</si>
  <si>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</si>
  <si>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</si>
  <si>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</si>
  <si>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</si>
  <si>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</si>
  <si>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</si>
  <si>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Obnova Panského domu - ul. Moravská - uznatelné náklady</t>
  </si>
  <si>
    <t>001</t>
  </si>
  <si>
    <t>Panský dům</t>
  </si>
  <si>
    <t>Objekt:</t>
  </si>
  <si>
    <t>Rozpočet:</t>
  </si>
  <si>
    <t>003</t>
  </si>
  <si>
    <t>Obnova Panského domu č.p. 77 (fasády, výplně otvorů) - ul. Moravská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</si>
  <si>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</si>
  <si>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</si>
  <si>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</si>
  <si>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</si>
  <si>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</si>
  <si>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</si>
  <si>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</si>
  <si>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</si>
  <si>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</si>
  <si>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</si>
  <si>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</si>
  <si>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</si>
  <si>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</si>
  <si>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</si>
  <si>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</si>
  <si>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</si>
  <si>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</si>
  <si>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</si>
  <si>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</si>
  <si>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</si>
  <si>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</si>
  <si>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</si>
  <si>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</si>
  <si>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</si>
  <si>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</si>
  <si>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</si>
  <si>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</si>
  <si>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</si>
  <si>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</si>
  <si>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</si>
  <si>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</si>
  <si>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</si>
  <si>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</si>
  <si>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</si>
  <si>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</si>
  <si>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</si>
  <si>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</si>
  <si>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</si>
  <si>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</si>
  <si>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</si>
  <si>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</si>
  <si>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</si>
  <si>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</si>
  <si>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</si>
  <si>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</si>
  <si>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</si>
  <si>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</si>
  <si>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</si>
  <si>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</si>
  <si>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</si>
  <si>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</si>
  <si>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</si>
  <si>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317235811R00</t>
  </si>
  <si>
    <t>Doplnění zdiva hlavních a kordonových říms cihlami</t>
  </si>
  <si>
    <t>m3</t>
  </si>
  <si>
    <t>RTS 19/ I</t>
  </si>
  <si>
    <t>Indiv</t>
  </si>
  <si>
    <t>POL1_</t>
  </si>
  <si>
    <t>poškozené zdivo : 20*0,2*0,20</t>
  </si>
  <si>
    <t>VV</t>
  </si>
  <si>
    <t>601011172R00</t>
  </si>
  <si>
    <t>Omítka štuková vnější ručně tl. 3 mm</t>
  </si>
  <si>
    <t>m2</t>
  </si>
  <si>
    <t>POL1_1</t>
  </si>
  <si>
    <t xml:space="preserve">Povrchová úprava "A" : </t>
  </si>
  <si>
    <t xml:space="preserve">Pohled jižní : </t>
  </si>
  <si>
    <t>47,711*9,4</t>
  </si>
  <si>
    <t>ostění : (1,8*2+1,15)*0,2*21</t>
  </si>
  <si>
    <t>římsy : 1,3*0,4*21</t>
  </si>
  <si>
    <t>47,711*0,2</t>
  </si>
  <si>
    <t>sloup : 0,15*2*9,6</t>
  </si>
  <si>
    <t>odpočty : -(1,15*1,8)*21</t>
  </si>
  <si>
    <t>602013121RT3</t>
  </si>
  <si>
    <t>Omítka sanační vyrovnávací ručně, tloušťka vrstvy 15 mm</t>
  </si>
  <si>
    <t xml:space="preserve">úprava "b" : </t>
  </si>
  <si>
    <t>pohled jižní : 46,5*(2,3+1,4)/2*1,1</t>
  </si>
  <si>
    <t>602021114RT1</t>
  </si>
  <si>
    <t>Omítka sanační soklová, ručně, tloušťka vrstvy 20 mm</t>
  </si>
  <si>
    <t>620991121R00</t>
  </si>
  <si>
    <t>Zakrývání výplní vnějších otvorů z lešení</t>
  </si>
  <si>
    <t>Pohled jižní : (1,15*1,8)*21</t>
  </si>
  <si>
    <t>622323041R00</t>
  </si>
  <si>
    <t>Penetrace podkladu</t>
  </si>
  <si>
    <t>Položka pořadí 2 : 448,30560</t>
  </si>
  <si>
    <t>622422321R00</t>
  </si>
  <si>
    <t>Oprava vnějších omítek vápen. štuk. II, do 30 %</t>
  </si>
  <si>
    <t xml:space="preserve">Povrchová úprava "a" : </t>
  </si>
  <si>
    <t>47,711*0,5</t>
  </si>
  <si>
    <t>Mezisoučet</t>
  </si>
  <si>
    <t>Odpočet_přenos množství z položky sanací vnější : -94,6275</t>
  </si>
  <si>
    <t>622423522R00</t>
  </si>
  <si>
    <t>Oprava vněj. omítek III,do50%, štuk na 100% plochy</t>
  </si>
  <si>
    <t>oprava poškozených říms : 47,711*0,3</t>
  </si>
  <si>
    <t>622471318RS8</t>
  </si>
  <si>
    <t>Nátěr nebo nástřik stěn vnějších, složitost 3 - 4, hmota silikátová barevná skupina II</t>
  </si>
  <si>
    <t>Nátěr nebo nástřik stěn vnějších, složitost 3 - 4, hmota silikátová Keim barevná skupina II</t>
  </si>
  <si>
    <t>POP</t>
  </si>
  <si>
    <t xml:space="preserve">přenos množství z pol.štuková omítka vnější : </t>
  </si>
  <si>
    <t>622904115R00</t>
  </si>
  <si>
    <t>Očištění fasád tlakovou vodou složitost 3 - 5</t>
  </si>
  <si>
    <t xml:space="preserve">přenos množství z pol._oprava omítek : </t>
  </si>
  <si>
    <t>Položka pořadí 7 : 367,99140</t>
  </si>
  <si>
    <t>622904121R00</t>
  </si>
  <si>
    <t>Ruční čištění ocelovým kartáčem</t>
  </si>
  <si>
    <t xml:space="preserve">přenos množství z pol.oprava omítek : </t>
  </si>
  <si>
    <t>6200105 PC</t>
  </si>
  <si>
    <t>Vyspravení povrchu po demonáži stáv.oplechování, vysutých říms a parapetů</t>
  </si>
  <si>
    <t>kpl</t>
  </si>
  <si>
    <t>Vlastní</t>
  </si>
  <si>
    <t>941941031R00</t>
  </si>
  <si>
    <t>Montáž lešení leh.řad.s podlahami,š.do 1 m, H 10 m</t>
  </si>
  <si>
    <t>budova - ul. moravská : 49*9,2</t>
  </si>
  <si>
    <t>941941831R00</t>
  </si>
  <si>
    <t>Demontáž lešení leh.řad.s podlahami,š.1 m, H 10 m</t>
  </si>
  <si>
    <t>Položka pořadí 13 : 450,80000</t>
  </si>
  <si>
    <t>944944011R00</t>
  </si>
  <si>
    <t>Montáž ochranné sítě z umělých vláken</t>
  </si>
  <si>
    <t>Položka pořadí 14 : 450,80000</t>
  </si>
  <si>
    <t>944944081R00</t>
  </si>
  <si>
    <t>Demontáž ochranné sítě z umělých vláken</t>
  </si>
  <si>
    <t>Položka pořadí 15 : 450,80000</t>
  </si>
  <si>
    <t>944945012R00</t>
  </si>
  <si>
    <t>Montáž záchytné stříšky H 4,5 m, šířky do 2 m</t>
  </si>
  <si>
    <t>m</t>
  </si>
  <si>
    <t>944945812R00</t>
  </si>
  <si>
    <t>Demontáž záchytné stříšky H 4,5 m, šířky do 2 m</t>
  </si>
  <si>
    <t>966023131R00</t>
  </si>
  <si>
    <t>Přisekání říms kamenných tl. 30 cm, vyložení  25 cm</t>
  </si>
  <si>
    <t>Uvolněné zdivo na římse</t>
  </si>
  <si>
    <t>978015291R00</t>
  </si>
  <si>
    <t>Otlučení omítek vnějších MVC v složit.1-4 do 100 %</t>
  </si>
  <si>
    <t>978015371R00</t>
  </si>
  <si>
    <t>Otlučení omítek vnějších MVC v složit.5-7 do 65 %</t>
  </si>
  <si>
    <t>Položka pořadí 8 : 14,31330</t>
  </si>
  <si>
    <t>999281108R00</t>
  </si>
  <si>
    <t>Přesun hmot pro opravy a údržbu do výšky 12 m</t>
  </si>
  <si>
    <t>t</t>
  </si>
  <si>
    <t>POL7_</t>
  </si>
  <si>
    <t>764510240R00</t>
  </si>
  <si>
    <t>Oplechování parapetů včetně rohů z Cu, rš 250 mm</t>
  </si>
  <si>
    <t>4/K : 1,4</t>
  </si>
  <si>
    <t>7/K : 12,6</t>
  </si>
  <si>
    <t>8/K : 1,8</t>
  </si>
  <si>
    <t>764510250R00</t>
  </si>
  <si>
    <t>Oplechování parapetů včetně rohů z Cu, rš 330 mm</t>
  </si>
  <si>
    <t>2/K : 9</t>
  </si>
  <si>
    <t>764510260R00</t>
  </si>
  <si>
    <t>Oplechování parapetů včetně rohů z Cu, rš 400 mm</t>
  </si>
  <si>
    <t>5/K : 5,1</t>
  </si>
  <si>
    <t>6/K : 6,8</t>
  </si>
  <si>
    <t>764510270R00</t>
  </si>
  <si>
    <t>Oplechování parapetů včetně rohů z Cu, rš 500 mm</t>
  </si>
  <si>
    <t>1/K : 5,1</t>
  </si>
  <si>
    <t>764521250R00</t>
  </si>
  <si>
    <t>Oplechování říms z Cu plechu, rš 330 mm</t>
  </si>
  <si>
    <t>K/9 : 35</t>
  </si>
  <si>
    <t>764521260R00</t>
  </si>
  <si>
    <t>Oplechování říms z Cu plechu, rš 400 mm</t>
  </si>
  <si>
    <t>K/10 : 10,8</t>
  </si>
  <si>
    <t>764521270R00</t>
  </si>
  <si>
    <t>Oplechování říms z Cu plechu, rš 500 mm</t>
  </si>
  <si>
    <t>K/11 : 2,4</t>
  </si>
  <si>
    <t>764554202R00</t>
  </si>
  <si>
    <t>Odpadní trouby z Cu plechu, kruhové, D 100 mm</t>
  </si>
  <si>
    <t xml:space="preserve">K/14 Odpadní potrubí kruhového průřezu d = 100 mm, vč.kolen a zděří : </t>
  </si>
  <si>
    <t>Měděný plech tl. 0,6 mm : 20</t>
  </si>
  <si>
    <t>764410850R00</t>
  </si>
  <si>
    <t>Demontáž oplechování parapetů,rš od 100 do 330 mm</t>
  </si>
  <si>
    <t>POL1_7</t>
  </si>
  <si>
    <t>9+1,4+12,6+1,8</t>
  </si>
  <si>
    <t>764410880R00</t>
  </si>
  <si>
    <t>Demontáž oplechování parapetů,rš od 400 do 600 mm</t>
  </si>
  <si>
    <t>5,1+5,1+6,8</t>
  </si>
  <si>
    <t>764421850R00</t>
  </si>
  <si>
    <t>Demontáž oplechování říms,rš od 250 do 330 mm</t>
  </si>
  <si>
    <t>764421870R00</t>
  </si>
  <si>
    <t>Demontáž oplechování říms,rš od 400 do 500 mm</t>
  </si>
  <si>
    <t>10,8+2,4</t>
  </si>
  <si>
    <t>764454801R00</t>
  </si>
  <si>
    <t>Demontáž odpadních trub kruhových,D 75 a 100 mm</t>
  </si>
  <si>
    <t>764259211R01</t>
  </si>
  <si>
    <t>Kotlík oválný z Cu plechu pro odpadní trouby, trouby do  D 150 mm</t>
  </si>
  <si>
    <t xml:space="preserve">ks    </t>
  </si>
  <si>
    <t>15/K kotlík : 2</t>
  </si>
  <si>
    <t>764554292R02</t>
  </si>
  <si>
    <t>Zděř Cu kruhové vč. zděře DN100, dodávka a montáž</t>
  </si>
  <si>
    <t xml:space="preserve">16/K : </t>
  </si>
  <si>
    <t>'na 1 svod při výšce 8,2 po 2m + do celku : (8,2/2)*2+(0,8) : (8,2/2)*2+(0,8)</t>
  </si>
  <si>
    <t>764554293R02</t>
  </si>
  <si>
    <t>koleno Cu kruhového vč. kolena, DN 100, dodávka a montáž</t>
  </si>
  <si>
    <t>17/K : 2</t>
  </si>
  <si>
    <t>998764102R00</t>
  </si>
  <si>
    <t>Přesun hmot pro klempířské konstr., výšky do 12 m</t>
  </si>
  <si>
    <t>7660106 PC</t>
  </si>
  <si>
    <t>3/T Okno rozm.1150x1800mm</t>
  </si>
  <si>
    <t>kus</t>
  </si>
  <si>
    <t xml:space="preserve">Stávající okno dvojité čtyřkřídlové - kompletní repase : </t>
  </si>
  <si>
    <t xml:space="preserve">opálit stávající nátěry, vyspravit truhlářsky, opravit nebo vyměnit kování - závěsy, kliky se štíty. Opravit zasklení - tmelení. : </t>
  </si>
  <si>
    <t xml:space="preserve">Dřevěné součásti vytmelit a vybrousit pod nátěry.  : </t>
  </si>
  <si>
    <t xml:space="preserve">2x nátěr lazurovacím lakem vnitřní - bílá, venkovní - vínová dle. stáv. provedení : </t>
  </si>
  <si>
    <t>7660120 PC</t>
  </si>
  <si>
    <t>18/T Okno rozm.1260x1800mm</t>
  </si>
  <si>
    <t xml:space="preserve">Stávající okno dvojité čtyřkřídlové, venkovní křídla ven otevíravá  vnitřní křídlo samostatné, rozměr upraven do zmenšeného ostění - kompletní repase  : </t>
  </si>
  <si>
    <t xml:space="preserve"> Dřevěné součásti vytmelit a vybrousit pod nátěry.  : </t>
  </si>
  <si>
    <t xml:space="preserve">2x nátěr lazurovacím lakem vnitřní - bílá, venkovní - vínová dle stáv. provedení : </t>
  </si>
  <si>
    <t>5</t>
  </si>
  <si>
    <t>7660121 PC</t>
  </si>
  <si>
    <t>19/T Okno rozm.1100x1800mm</t>
  </si>
  <si>
    <t xml:space="preserve">Dřevěné součásti vytmelit a vybrousit pod nátěry. : </t>
  </si>
  <si>
    <t xml:space="preserve">Provedení jako 3/T. : </t>
  </si>
  <si>
    <t>1</t>
  </si>
  <si>
    <t>7660143 PC</t>
  </si>
  <si>
    <t>41/T Okno rozm.1150x1750mm</t>
  </si>
  <si>
    <t xml:space="preserve">2x nátěr lazurovacím lakem vnitřní - bílá, venkovní - vínová dle stáv.provedení : </t>
  </si>
  <si>
    <t>4</t>
  </si>
  <si>
    <t>7660158 PC</t>
  </si>
  <si>
    <t>56/T Okno rozm.1260x1750mm</t>
  </si>
  <si>
    <t>6</t>
  </si>
  <si>
    <t>7660159 PC</t>
  </si>
  <si>
    <t>57/T Okno rozm.1260x1750mm</t>
  </si>
  <si>
    <t>Úprava vnitřní strany – nová vnitřní křídla se zabudováním středního sloupku šířky 100 mm pro osazení příčky WC.</t>
  </si>
  <si>
    <t>7660160 PC</t>
  </si>
  <si>
    <t>58/T Okno rozm.1100x1750mm</t>
  </si>
  <si>
    <t>998766202R00</t>
  </si>
  <si>
    <t>Přesun hmot pro truhlářské konstr., výšky do 12 m</t>
  </si>
  <si>
    <t>7670108 PC</t>
  </si>
  <si>
    <t>2/Z Větrací mřížka 250 x 400</t>
  </si>
  <si>
    <t>Větrací mřížka kovová protidešťová se sítí proti hmyzu : 1</t>
  </si>
  <si>
    <t>7670109 PC</t>
  </si>
  <si>
    <t>3/Z Větrací mřížka 300 x 400</t>
  </si>
  <si>
    <t>Větrací mřížka kovová protidešťová se sítí proti hmyzu</t>
  </si>
  <si>
    <t>Větrací mřížka kovová protidešťová se sítí proti hmyzu : 2</t>
  </si>
  <si>
    <t>7670110 PC</t>
  </si>
  <si>
    <t>19/Z Ventilační žaluzie 650 x 200</t>
  </si>
  <si>
    <t>Protidešťová žaluzie venkovní kovová pozinkovaná se síťkou proti hmyzu : 4</t>
  </si>
  <si>
    <t>7670111 PC</t>
  </si>
  <si>
    <t>8/Z Stávající mříž</t>
  </si>
  <si>
    <t>Kompletní repase výrobku – odstranit starý nátěr, odrezit, opatřit novým nátěrem matným bílým : 4</t>
  </si>
  <si>
    <t>998767202R00</t>
  </si>
  <si>
    <t>Přesun hmot pro zámečnické konstr., výšky do 12 m</t>
  </si>
  <si>
    <t>979086112R00</t>
  </si>
  <si>
    <t>Nakládání nebo překládání suti a vybouraných hmot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</si>
  <si>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</si>
  <si>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</si>
  <si>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</si>
  <si>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</si>
  <si>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</si>
  <si>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</si>
  <si>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</si>
  <si>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</si>
  <si>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</si>
  <si>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</si>
  <si>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</si>
  <si>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</si>
  <si>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</si>
  <si>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</si>
  <si>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</si>
  <si>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</si>
  <si>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POL99_8</t>
  </si>
  <si>
    <t>005121030R</t>
  </si>
  <si>
    <t>Odstranění zařízení staveniště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</si>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</sst>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454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90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2">
      <c r="A17" s="190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2">
      <c r="A18" s="190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2">
      <c r="A19" s="190" t="s">
        <v>75</v>
      </c>
      <c r="B19" s="55" t="s">
        <v>29</v>
      </c>
      <c r="C19" s="56"/>
      <c r="D19" s="57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2">
      <c r="A20" s="190" t="s">
        <v>76</v>
      </c>
      <c r="B20" s="55" t="s">
        <v>30</v>
      </c>
      <c r="C20" s="56"/>
      <c r="D20" s="57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43508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'001 002 Pol'!AE183</f>
        <v>0</v>
      </c>
      <c r="G39" s="146">
        <f>'001 002 Pol'!AF183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45</v>
      </c>
      <c r="C40" s="150" t="s">
        <v>46</v>
      </c>
      <c r="D40" s="151"/>
      <c r="E40" s="151"/>
      <c r="F40" s="152">
        <f>'001 002 Pol'!AE183</f>
        <v>0</v>
      </c>
      <c r="G40" s="153">
        <f>'001 002 Pol'!AF183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'001 002 Pol'!AE183</f>
        <v>0</v>
      </c>
      <c r="G41" s="147">
        <f>'001 002 Pol'!AF183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54</v>
      </c>
    </row>
    <row r="48" spans="1:10" ht="25.5" customHeight="1" x14ac:dyDescent="0.2">
      <c r="A48" s="173"/>
      <c r="B48" s="176" t="s">
        <v>18</v>
      </c>
      <c r="C48" s="176" t="s">
        <v>6</v>
      </c>
      <c r="D48" s="177"/>
      <c r="E48" s="177"/>
      <c r="F48" s="178" t="s">
        <v>55</v>
      </c>
      <c r="G48" s="178"/>
      <c r="H48" s="178"/>
      <c r="I48" s="178" t="s">
        <v>31</v>
      </c>
      <c r="J48" s="178" t="s">
        <v>0</v>
      </c>
    </row>
    <row r="49" spans="1:10" ht="25.5" customHeight="1" x14ac:dyDescent="0.2">
      <c r="A49" s="174"/>
      <c r="B49" s="179" t="s">
        <v>56</v>
      </c>
      <c r="C49" s="180" t="s">
        <v>57</v>
      </c>
      <c r="D49" s="181"/>
      <c r="E49" s="181"/>
      <c r="F49" s="186" t="s">
        <v>26</v>
      </c>
      <c r="G49" s="187"/>
      <c r="H49" s="187"/>
      <c r="I49" s="187">
        <f>'001 002 Pol'!G8</f>
        <v>0</v>
      </c>
      <c r="J49" s="184" t="str">
        <f>IF(I59=0,"",I49/I59*100)</f>
        <v/>
      </c>
    </row>
    <row r="50" spans="1:10" ht="25.5" customHeight="1" x14ac:dyDescent="0.2">
      <c r="A50" s="174"/>
      <c r="B50" s="179" t="s">
        <v>58</v>
      </c>
      <c r="C50" s="180" t="s">
        <v>59</v>
      </c>
      <c r="D50" s="181"/>
      <c r="E50" s="181"/>
      <c r="F50" s="186" t="s">
        <v>26</v>
      </c>
      <c r="G50" s="187"/>
      <c r="H50" s="187"/>
      <c r="I50" s="187">
        <f>'001 002 Pol'!G11</f>
        <v>0</v>
      </c>
      <c r="J50" s="184" t="str">
        <f>IF(I59=0,"",I50/I59*100)</f>
        <v/>
      </c>
    </row>
    <row r="51" spans="1:10" ht="25.5" customHeight="1" x14ac:dyDescent="0.2">
      <c r="A51" s="174"/>
      <c r="B51" s="179" t="s">
        <v>60</v>
      </c>
      <c r="C51" s="180" t="s">
        <v>61</v>
      </c>
      <c r="D51" s="181"/>
      <c r="E51" s="181"/>
      <c r="F51" s="186" t="s">
        <v>26</v>
      </c>
      <c r="G51" s="187"/>
      <c r="H51" s="187"/>
      <c r="I51" s="187">
        <f>'001 002 Pol'!G56</f>
        <v>0</v>
      </c>
      <c r="J51" s="184" t="str">
        <f>IF(I59=0,"",I51/I59*100)</f>
        <v/>
      </c>
    </row>
    <row r="52" spans="1:10" ht="25.5" customHeight="1" x14ac:dyDescent="0.2">
      <c r="A52" s="174"/>
      <c r="B52" s="179" t="s">
        <v>62</v>
      </c>
      <c r="C52" s="180" t="s">
        <v>63</v>
      </c>
      <c r="D52" s="181"/>
      <c r="E52" s="181"/>
      <c r="F52" s="186" t="s">
        <v>26</v>
      </c>
      <c r="G52" s="187"/>
      <c r="H52" s="187"/>
      <c r="I52" s="187">
        <f>'001 002 Pol'!G67</f>
        <v>0</v>
      </c>
      <c r="J52" s="184" t="str">
        <f>IF(I59=0,"",I52/I59*100)</f>
        <v/>
      </c>
    </row>
    <row r="53" spans="1:10" ht="25.5" customHeight="1" x14ac:dyDescent="0.2">
      <c r="A53" s="174"/>
      <c r="B53" s="179" t="s">
        <v>64</v>
      </c>
      <c r="C53" s="180" t="s">
        <v>65</v>
      </c>
      <c r="D53" s="181"/>
      <c r="E53" s="181"/>
      <c r="F53" s="186" t="s">
        <v>26</v>
      </c>
      <c r="G53" s="187"/>
      <c r="H53" s="187"/>
      <c r="I53" s="187">
        <f>'001 002 Pol'!G75</f>
        <v>0</v>
      </c>
      <c r="J53" s="184" t="str">
        <f>IF(I59=0,"",I53/I59*100)</f>
        <v/>
      </c>
    </row>
    <row r="54" spans="1:10" ht="25.5" customHeight="1" x14ac:dyDescent="0.2">
      <c r="A54" s="174"/>
      <c r="B54" s="179" t="s">
        <v>66</v>
      </c>
      <c r="C54" s="180" t="s">
        <v>67</v>
      </c>
      <c r="D54" s="181"/>
      <c r="E54" s="181"/>
      <c r="F54" s="186" t="s">
        <v>27</v>
      </c>
      <c r="G54" s="187"/>
      <c r="H54" s="187"/>
      <c r="I54" s="187">
        <f>'001 002 Pol'!G77</f>
        <v>0</v>
      </c>
      <c r="J54" s="184" t="str">
        <f>IF(I59=0,"",I54/I59*100)</f>
        <v/>
      </c>
    </row>
    <row r="55" spans="1:10" ht="25.5" customHeight="1" x14ac:dyDescent="0.2">
      <c r="A55" s="174"/>
      <c r="B55" s="179" t="s">
        <v>68</v>
      </c>
      <c r="C55" s="180" t="s">
        <v>69</v>
      </c>
      <c r="D55" s="181"/>
      <c r="E55" s="181"/>
      <c r="F55" s="186" t="s">
        <v>27</v>
      </c>
      <c r="G55" s="187"/>
      <c r="H55" s="187"/>
      <c r="I55" s="187">
        <f>'001 002 Pol'!G114</f>
        <v>0</v>
      </c>
      <c r="J55" s="184" t="str">
        <f>IF(I59=0,"",I55/I59*100)</f>
        <v/>
      </c>
    </row>
    <row r="56" spans="1:10" ht="25.5" customHeight="1" x14ac:dyDescent="0.2">
      <c r="A56" s="174"/>
      <c r="B56" s="179" t="s">
        <v>70</v>
      </c>
      <c r="C56" s="180" t="s">
        <v>71</v>
      </c>
      <c r="D56" s="181"/>
      <c r="E56" s="181"/>
      <c r="F56" s="186" t="s">
        <v>27</v>
      </c>
      <c r="G56" s="187"/>
      <c r="H56" s="187"/>
      <c r="I56" s="187">
        <f>'001 002 Pol'!G160</f>
        <v>0</v>
      </c>
      <c r="J56" s="184" t="str">
        <f>IF(I59=0,"",I56/I59*100)</f>
        <v/>
      </c>
    </row>
    <row r="57" spans="1:10" ht="25.5" customHeight="1" x14ac:dyDescent="0.2">
      <c r="A57" s="174"/>
      <c r="B57" s="179" t="s">
        <v>72</v>
      </c>
      <c r="C57" s="180" t="s">
        <v>73</v>
      </c>
      <c r="D57" s="181"/>
      <c r="E57" s="181"/>
      <c r="F57" s="186" t="s">
        <v>74</v>
      </c>
      <c r="G57" s="187"/>
      <c r="H57" s="187"/>
      <c r="I57" s="187">
        <f>'001 002 Pol'!G171</f>
        <v>0</v>
      </c>
      <c r="J57" s="184" t="str">
        <f>IF(I59=0,"",I57/I59*100)</f>
        <v/>
      </c>
    </row>
    <row r="58" spans="1:10" ht="25.5" customHeight="1" x14ac:dyDescent="0.2">
      <c r="A58" s="174"/>
      <c r="B58" s="179" t="s">
        <v>75</v>
      </c>
      <c r="C58" s="180" t="s">
        <v>29</v>
      </c>
      <c r="D58" s="181"/>
      <c r="E58" s="181"/>
      <c r="F58" s="186" t="s">
        <v>75</v>
      </c>
      <c r="G58" s="187"/>
      <c r="H58" s="187"/>
      <c r="I58" s="187">
        <f>'001 002 Pol'!G179</f>
        <v>0</v>
      </c>
      <c r="J58" s="184" t="str">
        <f>IF(I59=0,"",I58/I59*100)</f>
        <v/>
      </c>
    </row>
    <row r="59" spans="1:10" ht="25.5" customHeight="1" x14ac:dyDescent="0.2">
      <c r="A59" s="175"/>
      <c r="B59" s="182" t="s">
        <v>1</v>
      </c>
      <c r="C59" s="182"/>
      <c r="D59" s="183"/>
      <c r="E59" s="183"/>
      <c r="F59" s="188"/>
      <c r="G59" s="189"/>
      <c r="H59" s="189"/>
      <c r="I59" s="189">
        <f>SUM(I49:I58)</f>
        <v>0</v>
      </c>
      <c r="J59" s="185">
        <f>SUM(J49:J58)</f>
        <v>0</v>
      </c>
    </row>
    <row r="60" spans="1:10" x14ac:dyDescent="0.2">
      <c r="F60" s="130"/>
      <c r="G60" s="129"/>
      <c r="H60" s="130"/>
      <c r="I60" s="129"/>
      <c r="J60" s="131"/>
    </row>
    <row r="61" spans="1:10" x14ac:dyDescent="0.2">
      <c r="F61" s="130"/>
      <c r="G61" s="129"/>
      <c r="H61" s="130"/>
      <c r="I61" s="129"/>
      <c r="J61" s="131"/>
    </row>
    <row r="62" spans="1:10" x14ac:dyDescent="0.2">
      <c r="F62" s="130"/>
      <c r="G62" s="129"/>
      <c r="H62" s="130"/>
      <c r="I62" s="129"/>
      <c r="J62" s="131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77</v>
      </c>
    </row>
    <row r="2" spans="1:60" ht="24.95" customHeight="1" x14ac:dyDescent="0.2">
      <c r="A2" s="193" t="s">
        <v>8</v>
      </c>
      <c r="B2" s="75" t="s">
        <v>49</v>
      </c>
      <c r="C2" s="196" t="s">
        <v>50</v>
      </c>
      <c r="D2" s="194"/>
      <c r="E2" s="194"/>
      <c r="F2" s="194"/>
      <c r="G2" s="195"/>
      <c r="AG2" t="s">
        <v>78</v>
      </c>
    </row>
    <row r="3" spans="1:60" ht="24.95" customHeight="1" x14ac:dyDescent="0.2">
      <c r="A3" s="193" t="s">
        <v>9</v>
      </c>
      <c r="B3" s="75" t="s">
        <v>45</v>
      </c>
      <c r="C3" s="196" t="s">
        <v>46</v>
      </c>
      <c r="D3" s="194"/>
      <c r="E3" s="194"/>
      <c r="F3" s="194"/>
      <c r="G3" s="195"/>
      <c r="AC3" s="128" t="s">
        <v>78</v>
      </c>
      <c r="AG3" t="s">
        <v>79</v>
      </c>
    </row>
    <row r="4" spans="1:60" ht="24.95" customHeight="1" x14ac:dyDescent="0.2">
      <c r="A4" s="197" t="s">
        <v>10</v>
      </c>
      <c r="B4" s="198" t="s">
        <v>43</v>
      </c>
      <c r="C4" s="199" t="s">
        <v>44</v>
      </c>
      <c r="D4" s="200"/>
      <c r="E4" s="200"/>
      <c r="F4" s="200"/>
      <c r="G4" s="201"/>
      <c r="AG4" t="s">
        <v>80</v>
      </c>
    </row>
    <row r="5" spans="1:60" x14ac:dyDescent="0.2">
      <c r="D5" s="191"/>
    </row>
    <row r="6" spans="1:60" ht="38.25" x14ac:dyDescent="0.2">
      <c r="A6" s="203" t="s">
        <v>81</v>
      </c>
      <c r="B6" s="205" t="s">
        <v>82</v>
      </c>
      <c r="C6" s="205" t="s">
        <v>83</v>
      </c>
      <c r="D6" s="204" t="s">
        <v>84</v>
      </c>
      <c r="E6" s="203" t="s">
        <v>85</v>
      </c>
      <c r="F6" s="202" t="s">
        <v>86</v>
      </c>
      <c r="G6" s="203" t="s">
        <v>31</v>
      </c>
      <c r="H6" s="206" t="s">
        <v>32</v>
      </c>
      <c r="I6" s="206" t="s">
        <v>87</v>
      </c>
      <c r="J6" s="206" t="s">
        <v>33</v>
      </c>
      <c r="K6" s="206" t="s">
        <v>88</v>
      </c>
      <c r="L6" s="206" t="s">
        <v>89</v>
      </c>
      <c r="M6" s="206" t="s">
        <v>90</v>
      </c>
      <c r="N6" s="206" t="s">
        <v>91</v>
      </c>
      <c r="O6" s="206" t="s">
        <v>92</v>
      </c>
      <c r="P6" s="206" t="s">
        <v>93</v>
      </c>
      <c r="Q6" s="206" t="s">
        <v>94</v>
      </c>
      <c r="R6" s="206" t="s">
        <v>95</v>
      </c>
      <c r="S6" s="206" t="s">
        <v>96</v>
      </c>
      <c r="T6" s="206" t="s">
        <v>97</v>
      </c>
      <c r="U6" s="206" t="s">
        <v>98</v>
      </c>
      <c r="V6" s="206" t="s">
        <v>99</v>
      </c>
      <c r="W6" s="206" t="s">
        <v>100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4" t="s">
        <v>101</v>
      </c>
      <c r="B8" s="235" t="s">
        <v>56</v>
      </c>
      <c r="C8" s="256" t="s">
        <v>57</v>
      </c>
      <c r="D8" s="236"/>
      <c r="E8" s="237"/>
      <c r="F8" s="238"/>
      <c r="G8" s="239">
        <f>SUMIF(AG9:AG10,"&lt;&gt;NOR",G9:G10)</f>
        <v>0</v>
      </c>
      <c r="H8" s="233"/>
      <c r="I8" s="233">
        <f>SUM(I9:I10)</f>
        <v>0</v>
      </c>
      <c r="J8" s="233"/>
      <c r="K8" s="233">
        <f>SUM(K9:K10)</f>
        <v>0</v>
      </c>
      <c r="L8" s="233"/>
      <c r="M8" s="233">
        <f>SUM(M9:M10)</f>
        <v>0</v>
      </c>
      <c r="N8" s="233"/>
      <c r="O8" s="233">
        <f>SUM(O9:O10)</f>
        <v>1.52</v>
      </c>
      <c r="P8" s="233"/>
      <c r="Q8" s="233">
        <f>SUM(Q9:Q10)</f>
        <v>0</v>
      </c>
      <c r="R8" s="233"/>
      <c r="S8" s="233"/>
      <c r="T8" s="233"/>
      <c r="U8" s="233"/>
      <c r="V8" s="233">
        <f>SUM(V9:V10)</f>
        <v>3.91</v>
      </c>
      <c r="W8" s="233"/>
      <c r="AG8" t="s">
        <v>102</v>
      </c>
    </row>
    <row r="9" spans="1:60" outlineLevel="1" x14ac:dyDescent="0.2">
      <c r="A9" s="240">
        <v>1</v>
      </c>
      <c r="B9" s="241" t="s">
        <v>103</v>
      </c>
      <c r="C9" s="257" t="s">
        <v>104</v>
      </c>
      <c r="D9" s="242" t="s">
        <v>105</v>
      </c>
      <c r="E9" s="243">
        <v>0.8</v>
      </c>
      <c r="F9" s="244"/>
      <c r="G9" s="245">
        <f>ROUND(E9*F9,2)</f>
        <v>0</v>
      </c>
      <c r="H9" s="228"/>
      <c r="I9" s="227">
        <f>ROUND(E9*H9,2)</f>
        <v>0</v>
      </c>
      <c r="J9" s="228"/>
      <c r="K9" s="227">
        <f>ROUND(E9*J9,2)</f>
        <v>0</v>
      </c>
      <c r="L9" s="227">
        <v>21</v>
      </c>
      <c r="M9" s="227">
        <f>G9*(1+L9/100)</f>
        <v>0</v>
      </c>
      <c r="N9" s="227">
        <v>1.8984800000000002</v>
      </c>
      <c r="O9" s="227">
        <f>ROUND(E9*N9,2)</f>
        <v>1.52</v>
      </c>
      <c r="P9" s="227">
        <v>0</v>
      </c>
      <c r="Q9" s="227">
        <f>ROUND(E9*P9,2)</f>
        <v>0</v>
      </c>
      <c r="R9" s="227"/>
      <c r="S9" s="227" t="s">
        <v>106</v>
      </c>
      <c r="T9" s="227" t="s">
        <v>107</v>
      </c>
      <c r="U9" s="227">
        <v>4.8855000000000004</v>
      </c>
      <c r="V9" s="227">
        <f>ROUND(E9*U9,2)</f>
        <v>3.91</v>
      </c>
      <c r="W9" s="227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108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4"/>
      <c r="B10" s="225"/>
      <c r="C10" s="258" t="s">
        <v>109</v>
      </c>
      <c r="D10" s="229"/>
      <c r="E10" s="230">
        <v>0.8</v>
      </c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110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x14ac:dyDescent="0.2">
      <c r="A11" s="234" t="s">
        <v>101</v>
      </c>
      <c r="B11" s="235" t="s">
        <v>58</v>
      </c>
      <c r="C11" s="256" t="s">
        <v>59</v>
      </c>
      <c r="D11" s="236"/>
      <c r="E11" s="237"/>
      <c r="F11" s="238"/>
      <c r="G11" s="239">
        <f>SUMIF(AG12:AG55,"&lt;&gt;NOR",G12:G55)</f>
        <v>0</v>
      </c>
      <c r="H11" s="233"/>
      <c r="I11" s="233">
        <f>SUM(I12:I55)</f>
        <v>0</v>
      </c>
      <c r="J11" s="233"/>
      <c r="K11" s="233">
        <f>SUM(K12:K55)</f>
        <v>0</v>
      </c>
      <c r="L11" s="233"/>
      <c r="M11" s="233">
        <f>SUM(M12:M55)</f>
        <v>0</v>
      </c>
      <c r="N11" s="233"/>
      <c r="O11" s="233">
        <f>SUM(O12:O55)</f>
        <v>19.220000000000002</v>
      </c>
      <c r="P11" s="233"/>
      <c r="Q11" s="233">
        <f>SUM(Q12:Q55)</f>
        <v>0</v>
      </c>
      <c r="R11" s="233"/>
      <c r="S11" s="233"/>
      <c r="T11" s="233"/>
      <c r="U11" s="233"/>
      <c r="V11" s="233">
        <f>SUM(V12:V55)</f>
        <v>791.65</v>
      </c>
      <c r="W11" s="233"/>
      <c r="AG11" t="s">
        <v>102</v>
      </c>
    </row>
    <row r="12" spans="1:60" outlineLevel="1" x14ac:dyDescent="0.2">
      <c r="A12" s="240">
        <v>2</v>
      </c>
      <c r="B12" s="241" t="s">
        <v>111</v>
      </c>
      <c r="C12" s="257" t="s">
        <v>112</v>
      </c>
      <c r="D12" s="242" t="s">
        <v>113</v>
      </c>
      <c r="E12" s="243">
        <v>448.30560000000003</v>
      </c>
      <c r="F12" s="244"/>
      <c r="G12" s="245">
        <f>ROUND(E12*F12,2)</f>
        <v>0</v>
      </c>
      <c r="H12" s="228"/>
      <c r="I12" s="227">
        <f>ROUND(E12*H12,2)</f>
        <v>0</v>
      </c>
      <c r="J12" s="228"/>
      <c r="K12" s="227">
        <f>ROUND(E12*J12,2)</f>
        <v>0</v>
      </c>
      <c r="L12" s="227">
        <v>21</v>
      </c>
      <c r="M12" s="227">
        <f>G12*(1+L12/100)</f>
        <v>0</v>
      </c>
      <c r="N12" s="227">
        <v>4.9700000000000005E-3</v>
      </c>
      <c r="O12" s="227">
        <f>ROUND(E12*N12,2)</f>
        <v>2.23</v>
      </c>
      <c r="P12" s="227">
        <v>0</v>
      </c>
      <c r="Q12" s="227">
        <f>ROUND(E12*P12,2)</f>
        <v>0</v>
      </c>
      <c r="R12" s="227"/>
      <c r="S12" s="227" t="s">
        <v>106</v>
      </c>
      <c r="T12" s="227" t="s">
        <v>107</v>
      </c>
      <c r="U12" s="227">
        <v>0.36500000000000005</v>
      </c>
      <c r="V12" s="227">
        <f>ROUND(E12*U12,2)</f>
        <v>163.63</v>
      </c>
      <c r="W12" s="227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114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24"/>
      <c r="B13" s="225"/>
      <c r="C13" s="258" t="s">
        <v>115</v>
      </c>
      <c r="D13" s="229"/>
      <c r="E13" s="230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110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24"/>
      <c r="B14" s="225"/>
      <c r="C14" s="258" t="s">
        <v>116</v>
      </c>
      <c r="D14" s="229"/>
      <c r="E14" s="230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110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4"/>
      <c r="B15" s="225"/>
      <c r="C15" s="258" t="s">
        <v>117</v>
      </c>
      <c r="D15" s="229"/>
      <c r="E15" s="230">
        <v>448.48340000000002</v>
      </c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110</v>
      </c>
      <c r="AH15" s="207">
        <v>0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24"/>
      <c r="B16" s="225"/>
      <c r="C16" s="258" t="s">
        <v>118</v>
      </c>
      <c r="D16" s="229"/>
      <c r="E16" s="230">
        <v>19.950000000000003</v>
      </c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110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24"/>
      <c r="B17" s="225"/>
      <c r="C17" s="258" t="s">
        <v>119</v>
      </c>
      <c r="D17" s="229"/>
      <c r="E17" s="230">
        <v>10.920000000000002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110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24"/>
      <c r="B18" s="225"/>
      <c r="C18" s="258" t="s">
        <v>120</v>
      </c>
      <c r="D18" s="229"/>
      <c r="E18" s="230">
        <v>9.5422000000000011</v>
      </c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110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4"/>
      <c r="B19" s="225"/>
      <c r="C19" s="258" t="s">
        <v>121</v>
      </c>
      <c r="D19" s="229"/>
      <c r="E19" s="230">
        <v>2.8800000000000003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110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24"/>
      <c r="B20" s="225"/>
      <c r="C20" s="258" t="s">
        <v>122</v>
      </c>
      <c r="D20" s="229"/>
      <c r="E20" s="230">
        <v>-43.47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110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2.5" outlineLevel="1" x14ac:dyDescent="0.2">
      <c r="A21" s="240">
        <v>3</v>
      </c>
      <c r="B21" s="241" t="s">
        <v>123</v>
      </c>
      <c r="C21" s="257" t="s">
        <v>124</v>
      </c>
      <c r="D21" s="242" t="s">
        <v>113</v>
      </c>
      <c r="E21" s="243">
        <v>94.627500000000012</v>
      </c>
      <c r="F21" s="244"/>
      <c r="G21" s="245">
        <f>ROUND(E21*F21,2)</f>
        <v>0</v>
      </c>
      <c r="H21" s="228"/>
      <c r="I21" s="227">
        <f>ROUND(E21*H21,2)</f>
        <v>0</v>
      </c>
      <c r="J21" s="228"/>
      <c r="K21" s="227">
        <f>ROUND(E21*J21,2)</f>
        <v>0</v>
      </c>
      <c r="L21" s="227">
        <v>21</v>
      </c>
      <c r="M21" s="227">
        <f>G21*(1+L21/100)</f>
        <v>0</v>
      </c>
      <c r="N21" s="227">
        <v>2.7300000000000001E-2</v>
      </c>
      <c r="O21" s="227">
        <f>ROUND(E21*N21,2)</f>
        <v>2.58</v>
      </c>
      <c r="P21" s="227">
        <v>0</v>
      </c>
      <c r="Q21" s="227">
        <f>ROUND(E21*P21,2)</f>
        <v>0</v>
      </c>
      <c r="R21" s="227"/>
      <c r="S21" s="227" t="s">
        <v>106</v>
      </c>
      <c r="T21" s="227" t="s">
        <v>107</v>
      </c>
      <c r="U21" s="227">
        <v>0.48000000000000004</v>
      </c>
      <c r="V21" s="227">
        <f>ROUND(E21*U21,2)</f>
        <v>45.42</v>
      </c>
      <c r="W21" s="227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114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24"/>
      <c r="B22" s="225"/>
      <c r="C22" s="258" t="s">
        <v>125</v>
      </c>
      <c r="D22" s="229"/>
      <c r="E22" s="230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110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24"/>
      <c r="B23" s="225"/>
      <c r="C23" s="258" t="s">
        <v>126</v>
      </c>
      <c r="D23" s="229"/>
      <c r="E23" s="230">
        <v>94.627500000000012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110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2.5" outlineLevel="1" x14ac:dyDescent="0.2">
      <c r="A24" s="240">
        <v>4</v>
      </c>
      <c r="B24" s="241" t="s">
        <v>127</v>
      </c>
      <c r="C24" s="257" t="s">
        <v>128</v>
      </c>
      <c r="D24" s="242" t="s">
        <v>113</v>
      </c>
      <c r="E24" s="243">
        <v>94.627500000000012</v>
      </c>
      <c r="F24" s="244"/>
      <c r="G24" s="245">
        <f>ROUND(E24*F24,2)</f>
        <v>0</v>
      </c>
      <c r="H24" s="228"/>
      <c r="I24" s="227">
        <f>ROUND(E24*H24,2)</f>
        <v>0</v>
      </c>
      <c r="J24" s="228"/>
      <c r="K24" s="227">
        <f>ROUND(E24*J24,2)</f>
        <v>0</v>
      </c>
      <c r="L24" s="227">
        <v>21</v>
      </c>
      <c r="M24" s="227">
        <f>G24*(1+L24/100)</f>
        <v>0</v>
      </c>
      <c r="N24" s="227">
        <v>3.3600000000000005E-2</v>
      </c>
      <c r="O24" s="227">
        <f>ROUND(E24*N24,2)</f>
        <v>3.18</v>
      </c>
      <c r="P24" s="227">
        <v>0</v>
      </c>
      <c r="Q24" s="227">
        <f>ROUND(E24*P24,2)</f>
        <v>0</v>
      </c>
      <c r="R24" s="227"/>
      <c r="S24" s="227" t="s">
        <v>106</v>
      </c>
      <c r="T24" s="227" t="s">
        <v>107</v>
      </c>
      <c r="U24" s="227">
        <v>0.48000000000000004</v>
      </c>
      <c r="V24" s="227">
        <f>ROUND(E24*U24,2)</f>
        <v>45.42</v>
      </c>
      <c r="W24" s="227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114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24"/>
      <c r="B25" s="225"/>
      <c r="C25" s="258" t="s">
        <v>125</v>
      </c>
      <c r="D25" s="229"/>
      <c r="E25" s="230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110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24"/>
      <c r="B26" s="225"/>
      <c r="C26" s="258" t="s">
        <v>126</v>
      </c>
      <c r="D26" s="229"/>
      <c r="E26" s="230">
        <v>94.627500000000012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110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0">
        <v>5</v>
      </c>
      <c r="B27" s="241" t="s">
        <v>129</v>
      </c>
      <c r="C27" s="257" t="s">
        <v>130</v>
      </c>
      <c r="D27" s="242" t="s">
        <v>113</v>
      </c>
      <c r="E27" s="243">
        <v>43.470000000000006</v>
      </c>
      <c r="F27" s="244"/>
      <c r="G27" s="245">
        <f>ROUND(E27*F27,2)</f>
        <v>0</v>
      </c>
      <c r="H27" s="228"/>
      <c r="I27" s="227">
        <f>ROUND(E27*H27,2)</f>
        <v>0</v>
      </c>
      <c r="J27" s="228"/>
      <c r="K27" s="227">
        <f>ROUND(E27*J27,2)</f>
        <v>0</v>
      </c>
      <c r="L27" s="227">
        <v>21</v>
      </c>
      <c r="M27" s="227">
        <f>G27*(1+L27/100)</f>
        <v>0</v>
      </c>
      <c r="N27" s="227">
        <v>4.0000000000000003E-5</v>
      </c>
      <c r="O27" s="227">
        <f>ROUND(E27*N27,2)</f>
        <v>0</v>
      </c>
      <c r="P27" s="227">
        <v>0</v>
      </c>
      <c r="Q27" s="227">
        <f>ROUND(E27*P27,2)</f>
        <v>0</v>
      </c>
      <c r="R27" s="227"/>
      <c r="S27" s="227" t="s">
        <v>106</v>
      </c>
      <c r="T27" s="227" t="s">
        <v>107</v>
      </c>
      <c r="U27" s="227">
        <v>7.8000000000000014E-2</v>
      </c>
      <c r="V27" s="227">
        <f>ROUND(E27*U27,2)</f>
        <v>3.39</v>
      </c>
      <c r="W27" s="227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114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24"/>
      <c r="B28" s="225"/>
      <c r="C28" s="258" t="s">
        <v>131</v>
      </c>
      <c r="D28" s="229"/>
      <c r="E28" s="230">
        <v>43.470000000000006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110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40">
        <v>6</v>
      </c>
      <c r="B29" s="241" t="s">
        <v>132</v>
      </c>
      <c r="C29" s="257" t="s">
        <v>133</v>
      </c>
      <c r="D29" s="242" t="s">
        <v>113</v>
      </c>
      <c r="E29" s="243">
        <v>448.30560000000003</v>
      </c>
      <c r="F29" s="244"/>
      <c r="G29" s="245">
        <f>ROUND(E29*F29,2)</f>
        <v>0</v>
      </c>
      <c r="H29" s="228"/>
      <c r="I29" s="227">
        <f>ROUND(E29*H29,2)</f>
        <v>0</v>
      </c>
      <c r="J29" s="228"/>
      <c r="K29" s="227">
        <f>ROUND(E29*J29,2)</f>
        <v>0</v>
      </c>
      <c r="L29" s="227">
        <v>21</v>
      </c>
      <c r="M29" s="227">
        <f>G29*(1+L29/100)</f>
        <v>0</v>
      </c>
      <c r="N29" s="227">
        <v>3.5000000000000005E-4</v>
      </c>
      <c r="O29" s="227">
        <f>ROUND(E29*N29,2)</f>
        <v>0.16</v>
      </c>
      <c r="P29" s="227">
        <v>0</v>
      </c>
      <c r="Q29" s="227">
        <f>ROUND(E29*P29,2)</f>
        <v>0</v>
      </c>
      <c r="R29" s="227"/>
      <c r="S29" s="227" t="s">
        <v>106</v>
      </c>
      <c r="T29" s="227" t="s">
        <v>107</v>
      </c>
      <c r="U29" s="227">
        <v>7.0000000000000007E-2</v>
      </c>
      <c r="V29" s="227">
        <f>ROUND(E29*U29,2)</f>
        <v>31.38</v>
      </c>
      <c r="W29" s="227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114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24"/>
      <c r="B30" s="225"/>
      <c r="C30" s="258" t="s">
        <v>134</v>
      </c>
      <c r="D30" s="229"/>
      <c r="E30" s="230">
        <v>448.30560000000003</v>
      </c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110</v>
      </c>
      <c r="AH30" s="207">
        <v>5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40">
        <v>7</v>
      </c>
      <c r="B31" s="241" t="s">
        <v>135</v>
      </c>
      <c r="C31" s="257" t="s">
        <v>136</v>
      </c>
      <c r="D31" s="242" t="s">
        <v>113</v>
      </c>
      <c r="E31" s="243">
        <v>367.99140000000006</v>
      </c>
      <c r="F31" s="244"/>
      <c r="G31" s="245">
        <f>ROUND(E31*F31,2)</f>
        <v>0</v>
      </c>
      <c r="H31" s="228"/>
      <c r="I31" s="227">
        <f>ROUND(E31*H31,2)</f>
        <v>0</v>
      </c>
      <c r="J31" s="228"/>
      <c r="K31" s="227">
        <f>ROUND(E31*J31,2)</f>
        <v>0</v>
      </c>
      <c r="L31" s="227">
        <v>21</v>
      </c>
      <c r="M31" s="227">
        <f>G31*(1+L31/100)</f>
        <v>0</v>
      </c>
      <c r="N31" s="227">
        <v>2.7710000000000002E-2</v>
      </c>
      <c r="O31" s="227">
        <f>ROUND(E31*N31,2)</f>
        <v>10.199999999999999</v>
      </c>
      <c r="P31" s="227">
        <v>0</v>
      </c>
      <c r="Q31" s="227">
        <f>ROUND(E31*P31,2)</f>
        <v>0</v>
      </c>
      <c r="R31" s="227"/>
      <c r="S31" s="227" t="s">
        <v>106</v>
      </c>
      <c r="T31" s="227" t="s">
        <v>107</v>
      </c>
      <c r="U31" s="227">
        <v>0.40060000000000001</v>
      </c>
      <c r="V31" s="227">
        <f>ROUND(E31*U31,2)</f>
        <v>147.41999999999999</v>
      </c>
      <c r="W31" s="227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114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24"/>
      <c r="B32" s="225"/>
      <c r="C32" s="258" t="s">
        <v>137</v>
      </c>
      <c r="D32" s="229"/>
      <c r="E32" s="230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110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24"/>
      <c r="B33" s="225"/>
      <c r="C33" s="258" t="s">
        <v>116</v>
      </c>
      <c r="D33" s="229"/>
      <c r="E33" s="230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110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24"/>
      <c r="B34" s="225"/>
      <c r="C34" s="258" t="s">
        <v>117</v>
      </c>
      <c r="D34" s="229"/>
      <c r="E34" s="230">
        <v>448.48340000000002</v>
      </c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110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24"/>
      <c r="B35" s="225"/>
      <c r="C35" s="258" t="s">
        <v>118</v>
      </c>
      <c r="D35" s="229"/>
      <c r="E35" s="230">
        <v>19.950000000000003</v>
      </c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110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24"/>
      <c r="B36" s="225"/>
      <c r="C36" s="258" t="s">
        <v>119</v>
      </c>
      <c r="D36" s="229"/>
      <c r="E36" s="230">
        <v>10.920000000000002</v>
      </c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110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24"/>
      <c r="B37" s="225"/>
      <c r="C37" s="258" t="s">
        <v>138</v>
      </c>
      <c r="D37" s="229"/>
      <c r="E37" s="230">
        <v>23.855500000000003</v>
      </c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110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24"/>
      <c r="B38" s="225"/>
      <c r="C38" s="258" t="s">
        <v>121</v>
      </c>
      <c r="D38" s="229"/>
      <c r="E38" s="230">
        <v>2.8800000000000003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110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/>
      <c r="B39" s="225"/>
      <c r="C39" s="258" t="s">
        <v>122</v>
      </c>
      <c r="D39" s="229"/>
      <c r="E39" s="230">
        <v>-43.47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110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24"/>
      <c r="B40" s="225"/>
      <c r="C40" s="259" t="s">
        <v>139</v>
      </c>
      <c r="D40" s="231"/>
      <c r="E40" s="232">
        <v>462.61890000000005</v>
      </c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110</v>
      </c>
      <c r="AH40" s="207">
        <v>1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24"/>
      <c r="B41" s="225"/>
      <c r="C41" s="258" t="s">
        <v>140</v>
      </c>
      <c r="D41" s="229"/>
      <c r="E41" s="230">
        <v>-94.627499999999998</v>
      </c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110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40">
        <v>8</v>
      </c>
      <c r="B42" s="241" t="s">
        <v>141</v>
      </c>
      <c r="C42" s="257" t="s">
        <v>142</v>
      </c>
      <c r="D42" s="242" t="s">
        <v>113</v>
      </c>
      <c r="E42" s="243">
        <v>14.313300000000002</v>
      </c>
      <c r="F42" s="244"/>
      <c r="G42" s="245">
        <f>ROUND(E42*F42,2)</f>
        <v>0</v>
      </c>
      <c r="H42" s="228"/>
      <c r="I42" s="227">
        <f>ROUND(E42*H42,2)</f>
        <v>0</v>
      </c>
      <c r="J42" s="228"/>
      <c r="K42" s="227">
        <f>ROUND(E42*J42,2)</f>
        <v>0</v>
      </c>
      <c r="L42" s="227">
        <v>21</v>
      </c>
      <c r="M42" s="227">
        <f>G42*(1+L42/100)</f>
        <v>0</v>
      </c>
      <c r="N42" s="227">
        <v>3.7730000000000007E-2</v>
      </c>
      <c r="O42" s="227">
        <f>ROUND(E42*N42,2)</f>
        <v>0.54</v>
      </c>
      <c r="P42" s="227">
        <v>0</v>
      </c>
      <c r="Q42" s="227">
        <f>ROUND(E42*P42,2)</f>
        <v>0</v>
      </c>
      <c r="R42" s="227"/>
      <c r="S42" s="227" t="s">
        <v>106</v>
      </c>
      <c r="T42" s="227" t="s">
        <v>107</v>
      </c>
      <c r="U42" s="227">
        <v>0.81827000000000005</v>
      </c>
      <c r="V42" s="227">
        <f>ROUND(E42*U42,2)</f>
        <v>11.71</v>
      </c>
      <c r="W42" s="227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108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4"/>
      <c r="B43" s="225"/>
      <c r="C43" s="258" t="s">
        <v>143</v>
      </c>
      <c r="D43" s="229"/>
      <c r="E43" s="230">
        <v>14.313300000000002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110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40">
        <v>9</v>
      </c>
      <c r="B44" s="241" t="s">
        <v>144</v>
      </c>
      <c r="C44" s="257" t="s">
        <v>145</v>
      </c>
      <c r="D44" s="242" t="s">
        <v>113</v>
      </c>
      <c r="E44" s="243">
        <v>448.30560000000003</v>
      </c>
      <c r="F44" s="244"/>
      <c r="G44" s="245">
        <f>ROUND(E44*F44,2)</f>
        <v>0</v>
      </c>
      <c r="H44" s="228"/>
      <c r="I44" s="227">
        <f>ROUND(E44*H44,2)</f>
        <v>0</v>
      </c>
      <c r="J44" s="228"/>
      <c r="K44" s="227">
        <f>ROUND(E44*J44,2)</f>
        <v>0</v>
      </c>
      <c r="L44" s="227">
        <v>21</v>
      </c>
      <c r="M44" s="227">
        <f>G44*(1+L44/100)</f>
        <v>0</v>
      </c>
      <c r="N44" s="227">
        <v>7.2000000000000005E-4</v>
      </c>
      <c r="O44" s="227">
        <f>ROUND(E44*N44,2)</f>
        <v>0.32</v>
      </c>
      <c r="P44" s="227">
        <v>0</v>
      </c>
      <c r="Q44" s="227">
        <f>ROUND(E44*P44,2)</f>
        <v>0</v>
      </c>
      <c r="R44" s="227"/>
      <c r="S44" s="227" t="s">
        <v>106</v>
      </c>
      <c r="T44" s="227" t="s">
        <v>107</v>
      </c>
      <c r="U44" s="227">
        <v>0.26500000000000001</v>
      </c>
      <c r="V44" s="227">
        <f>ROUND(E44*U44,2)</f>
        <v>118.8</v>
      </c>
      <c r="W44" s="227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114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24"/>
      <c r="B45" s="225"/>
      <c r="C45" s="260" t="s">
        <v>146</v>
      </c>
      <c r="D45" s="246"/>
      <c r="E45" s="246"/>
      <c r="F45" s="246"/>
      <c r="G45" s="246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147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24"/>
      <c r="B46" s="225"/>
      <c r="C46" s="258" t="s">
        <v>148</v>
      </c>
      <c r="D46" s="229"/>
      <c r="E46" s="230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110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24"/>
      <c r="B47" s="225"/>
      <c r="C47" s="258" t="s">
        <v>134</v>
      </c>
      <c r="D47" s="229"/>
      <c r="E47" s="230">
        <v>448.30560000000003</v>
      </c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110</v>
      </c>
      <c r="AH47" s="207">
        <v>5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40">
        <v>10</v>
      </c>
      <c r="B48" s="241" t="s">
        <v>149</v>
      </c>
      <c r="C48" s="257" t="s">
        <v>150</v>
      </c>
      <c r="D48" s="242" t="s">
        <v>113</v>
      </c>
      <c r="E48" s="243">
        <v>367.99140000000006</v>
      </c>
      <c r="F48" s="244"/>
      <c r="G48" s="245">
        <f>ROUND(E48*F48,2)</f>
        <v>0</v>
      </c>
      <c r="H48" s="228"/>
      <c r="I48" s="227">
        <f>ROUND(E48*H48,2)</f>
        <v>0</v>
      </c>
      <c r="J48" s="228"/>
      <c r="K48" s="227">
        <f>ROUND(E48*J48,2)</f>
        <v>0</v>
      </c>
      <c r="L48" s="227">
        <v>21</v>
      </c>
      <c r="M48" s="227">
        <f>G48*(1+L48/100)</f>
        <v>0</v>
      </c>
      <c r="N48" s="227">
        <v>2.0000000000000002E-5</v>
      </c>
      <c r="O48" s="227">
        <f>ROUND(E48*N48,2)</f>
        <v>0.01</v>
      </c>
      <c r="P48" s="227">
        <v>0</v>
      </c>
      <c r="Q48" s="227">
        <f>ROUND(E48*P48,2)</f>
        <v>0</v>
      </c>
      <c r="R48" s="227"/>
      <c r="S48" s="227" t="s">
        <v>106</v>
      </c>
      <c r="T48" s="227" t="s">
        <v>107</v>
      </c>
      <c r="U48" s="227">
        <v>0.18000000000000002</v>
      </c>
      <c r="V48" s="227">
        <f>ROUND(E48*U48,2)</f>
        <v>66.239999999999995</v>
      </c>
      <c r="W48" s="227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114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24"/>
      <c r="B49" s="225"/>
      <c r="C49" s="258" t="s">
        <v>151</v>
      </c>
      <c r="D49" s="229"/>
      <c r="E49" s="230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110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24"/>
      <c r="B50" s="225"/>
      <c r="C50" s="258" t="s">
        <v>152</v>
      </c>
      <c r="D50" s="229"/>
      <c r="E50" s="230">
        <v>367.99140000000006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110</v>
      </c>
      <c r="AH50" s="207">
        <v>5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40">
        <v>11</v>
      </c>
      <c r="B51" s="241" t="s">
        <v>153</v>
      </c>
      <c r="C51" s="257" t="s">
        <v>154</v>
      </c>
      <c r="D51" s="242" t="s">
        <v>113</v>
      </c>
      <c r="E51" s="243">
        <v>367.99140000000006</v>
      </c>
      <c r="F51" s="244"/>
      <c r="G51" s="245">
        <f>ROUND(E51*F51,2)</f>
        <v>0</v>
      </c>
      <c r="H51" s="228"/>
      <c r="I51" s="227">
        <f>ROUND(E51*H51,2)</f>
        <v>0</v>
      </c>
      <c r="J51" s="228"/>
      <c r="K51" s="227">
        <f>ROUND(E51*J51,2)</f>
        <v>0</v>
      </c>
      <c r="L51" s="227">
        <v>21</v>
      </c>
      <c r="M51" s="227">
        <f>G51*(1+L51/100)</f>
        <v>0</v>
      </c>
      <c r="N51" s="227">
        <v>0</v>
      </c>
      <c r="O51" s="227">
        <f>ROUND(E51*N51,2)</f>
        <v>0</v>
      </c>
      <c r="P51" s="227">
        <v>0</v>
      </c>
      <c r="Q51" s="227">
        <f>ROUND(E51*P51,2)</f>
        <v>0</v>
      </c>
      <c r="R51" s="227"/>
      <c r="S51" s="227" t="s">
        <v>106</v>
      </c>
      <c r="T51" s="227" t="s">
        <v>107</v>
      </c>
      <c r="U51" s="227">
        <v>0.43000000000000005</v>
      </c>
      <c r="V51" s="227">
        <f>ROUND(E51*U51,2)</f>
        <v>158.24</v>
      </c>
      <c r="W51" s="227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114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24"/>
      <c r="B52" s="225"/>
      <c r="C52" s="260" t="s">
        <v>154</v>
      </c>
      <c r="D52" s="246"/>
      <c r="E52" s="246"/>
      <c r="F52" s="246"/>
      <c r="G52" s="246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147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24"/>
      <c r="B53" s="225"/>
      <c r="C53" s="258" t="s">
        <v>155</v>
      </c>
      <c r="D53" s="229"/>
      <c r="E53" s="230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110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24"/>
      <c r="B54" s="225"/>
      <c r="C54" s="258" t="s">
        <v>152</v>
      </c>
      <c r="D54" s="229"/>
      <c r="E54" s="230">
        <v>367.99140000000006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110</v>
      </c>
      <c r="AH54" s="207">
        <v>5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47">
        <v>12</v>
      </c>
      <c r="B55" s="248" t="s">
        <v>156</v>
      </c>
      <c r="C55" s="261" t="s">
        <v>157</v>
      </c>
      <c r="D55" s="249" t="s">
        <v>158</v>
      </c>
      <c r="E55" s="250">
        <v>1</v>
      </c>
      <c r="F55" s="251"/>
      <c r="G55" s="252">
        <f>ROUND(E55*F55,2)</f>
        <v>0</v>
      </c>
      <c r="H55" s="228"/>
      <c r="I55" s="227">
        <f>ROUND(E55*H55,2)</f>
        <v>0</v>
      </c>
      <c r="J55" s="228"/>
      <c r="K55" s="227">
        <f>ROUND(E55*J55,2)</f>
        <v>0</v>
      </c>
      <c r="L55" s="227">
        <v>21</v>
      </c>
      <c r="M55" s="227">
        <f>G55*(1+L55/100)</f>
        <v>0</v>
      </c>
      <c r="N55" s="227">
        <v>0</v>
      </c>
      <c r="O55" s="227">
        <f>ROUND(E55*N55,2)</f>
        <v>0</v>
      </c>
      <c r="P55" s="227">
        <v>0</v>
      </c>
      <c r="Q55" s="227">
        <f>ROUND(E55*P55,2)</f>
        <v>0</v>
      </c>
      <c r="R55" s="227"/>
      <c r="S55" s="227" t="s">
        <v>159</v>
      </c>
      <c r="T55" s="227" t="s">
        <v>107</v>
      </c>
      <c r="U55" s="227">
        <v>0</v>
      </c>
      <c r="V55" s="227">
        <f>ROUND(E55*U55,2)</f>
        <v>0</v>
      </c>
      <c r="W55" s="227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114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x14ac:dyDescent="0.2">
      <c r="A56" s="234" t="s">
        <v>101</v>
      </c>
      <c r="B56" s="235" t="s">
        <v>60</v>
      </c>
      <c r="C56" s="256" t="s">
        <v>61</v>
      </c>
      <c r="D56" s="236"/>
      <c r="E56" s="237"/>
      <c r="F56" s="238"/>
      <c r="G56" s="239">
        <f>SUMIF(AG57:AG66,"&lt;&gt;NOR",G57:G66)</f>
        <v>0</v>
      </c>
      <c r="H56" s="233"/>
      <c r="I56" s="233">
        <f>SUM(I57:I66)</f>
        <v>0</v>
      </c>
      <c r="J56" s="233"/>
      <c r="K56" s="233">
        <f>SUM(K57:K66)</f>
        <v>0</v>
      </c>
      <c r="L56" s="233"/>
      <c r="M56" s="233">
        <f>SUM(M57:M66)</f>
        <v>0</v>
      </c>
      <c r="N56" s="233"/>
      <c r="O56" s="233">
        <f>SUM(O57:O66)</f>
        <v>8.379999999999999</v>
      </c>
      <c r="P56" s="233"/>
      <c r="Q56" s="233">
        <f>SUM(Q57:Q66)</f>
        <v>0</v>
      </c>
      <c r="R56" s="233"/>
      <c r="S56" s="233"/>
      <c r="T56" s="233"/>
      <c r="U56" s="233"/>
      <c r="V56" s="233">
        <f>SUM(V57:V66)</f>
        <v>127.67999999999999</v>
      </c>
      <c r="W56" s="233"/>
      <c r="AG56" t="s">
        <v>102</v>
      </c>
    </row>
    <row r="57" spans="1:60" outlineLevel="1" x14ac:dyDescent="0.2">
      <c r="A57" s="240">
        <v>13</v>
      </c>
      <c r="B57" s="241" t="s">
        <v>160</v>
      </c>
      <c r="C57" s="257" t="s">
        <v>161</v>
      </c>
      <c r="D57" s="242" t="s">
        <v>113</v>
      </c>
      <c r="E57" s="243">
        <v>450.8</v>
      </c>
      <c r="F57" s="244"/>
      <c r="G57" s="245">
        <f>ROUND(E57*F57,2)</f>
        <v>0</v>
      </c>
      <c r="H57" s="228"/>
      <c r="I57" s="227">
        <f>ROUND(E57*H57,2)</f>
        <v>0</v>
      </c>
      <c r="J57" s="228"/>
      <c r="K57" s="227">
        <f>ROUND(E57*J57,2)</f>
        <v>0</v>
      </c>
      <c r="L57" s="227">
        <v>21</v>
      </c>
      <c r="M57" s="227">
        <f>G57*(1+L57/100)</f>
        <v>0</v>
      </c>
      <c r="N57" s="227">
        <v>1.8380000000000001E-2</v>
      </c>
      <c r="O57" s="227">
        <f>ROUND(E57*N57,2)</f>
        <v>8.2899999999999991</v>
      </c>
      <c r="P57" s="227">
        <v>0</v>
      </c>
      <c r="Q57" s="227">
        <f>ROUND(E57*P57,2)</f>
        <v>0</v>
      </c>
      <c r="R57" s="227"/>
      <c r="S57" s="227" t="s">
        <v>106</v>
      </c>
      <c r="T57" s="227" t="s">
        <v>107</v>
      </c>
      <c r="U57" s="227">
        <v>0.13</v>
      </c>
      <c r="V57" s="227">
        <f>ROUND(E57*U57,2)</f>
        <v>58.6</v>
      </c>
      <c r="W57" s="227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114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24"/>
      <c r="B58" s="225"/>
      <c r="C58" s="258" t="s">
        <v>162</v>
      </c>
      <c r="D58" s="229"/>
      <c r="E58" s="230">
        <v>450.8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110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40">
        <v>14</v>
      </c>
      <c r="B59" s="241" t="s">
        <v>163</v>
      </c>
      <c r="C59" s="257" t="s">
        <v>164</v>
      </c>
      <c r="D59" s="242" t="s">
        <v>113</v>
      </c>
      <c r="E59" s="243">
        <v>450.8</v>
      </c>
      <c r="F59" s="244"/>
      <c r="G59" s="245">
        <f>ROUND(E59*F59,2)</f>
        <v>0</v>
      </c>
      <c r="H59" s="228"/>
      <c r="I59" s="227">
        <f>ROUND(E59*H59,2)</f>
        <v>0</v>
      </c>
      <c r="J59" s="228"/>
      <c r="K59" s="227">
        <f>ROUND(E59*J59,2)</f>
        <v>0</v>
      </c>
      <c r="L59" s="227">
        <v>21</v>
      </c>
      <c r="M59" s="227">
        <f>G59*(1+L59/100)</f>
        <v>0</v>
      </c>
      <c r="N59" s="227">
        <v>0</v>
      </c>
      <c r="O59" s="227">
        <f>ROUND(E59*N59,2)</f>
        <v>0</v>
      </c>
      <c r="P59" s="227">
        <v>0</v>
      </c>
      <c r="Q59" s="227">
        <f>ROUND(E59*P59,2)</f>
        <v>0</v>
      </c>
      <c r="R59" s="227"/>
      <c r="S59" s="227" t="s">
        <v>106</v>
      </c>
      <c r="T59" s="227" t="s">
        <v>107</v>
      </c>
      <c r="U59" s="227">
        <v>0.10200000000000001</v>
      </c>
      <c r="V59" s="227">
        <f>ROUND(E59*U59,2)</f>
        <v>45.98</v>
      </c>
      <c r="W59" s="227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114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24"/>
      <c r="B60" s="225"/>
      <c r="C60" s="258" t="s">
        <v>165</v>
      </c>
      <c r="D60" s="229"/>
      <c r="E60" s="230">
        <v>450.8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110</v>
      </c>
      <c r="AH60" s="207">
        <v>5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0">
        <v>15</v>
      </c>
      <c r="B61" s="241" t="s">
        <v>166</v>
      </c>
      <c r="C61" s="257" t="s">
        <v>167</v>
      </c>
      <c r="D61" s="242" t="s">
        <v>113</v>
      </c>
      <c r="E61" s="243">
        <v>450.8</v>
      </c>
      <c r="F61" s="244"/>
      <c r="G61" s="245">
        <f>ROUND(E61*F61,2)</f>
        <v>0</v>
      </c>
      <c r="H61" s="228"/>
      <c r="I61" s="227">
        <f>ROUND(E61*H61,2)</f>
        <v>0</v>
      </c>
      <c r="J61" s="228"/>
      <c r="K61" s="227">
        <f>ROUND(E61*J61,2)</f>
        <v>0</v>
      </c>
      <c r="L61" s="227">
        <v>21</v>
      </c>
      <c r="M61" s="227">
        <f>G61*(1+L61/100)</f>
        <v>0</v>
      </c>
      <c r="N61" s="227">
        <v>0</v>
      </c>
      <c r="O61" s="227">
        <f>ROUND(E61*N61,2)</f>
        <v>0</v>
      </c>
      <c r="P61" s="227">
        <v>0</v>
      </c>
      <c r="Q61" s="227">
        <f>ROUND(E61*P61,2)</f>
        <v>0</v>
      </c>
      <c r="R61" s="227"/>
      <c r="S61" s="227" t="s">
        <v>106</v>
      </c>
      <c r="T61" s="227" t="s">
        <v>107</v>
      </c>
      <c r="U61" s="227">
        <v>3.0300000000000001E-2</v>
      </c>
      <c r="V61" s="227">
        <f>ROUND(E61*U61,2)</f>
        <v>13.66</v>
      </c>
      <c r="W61" s="227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114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24"/>
      <c r="B62" s="225"/>
      <c r="C62" s="258" t="s">
        <v>168</v>
      </c>
      <c r="D62" s="229"/>
      <c r="E62" s="230">
        <v>450.8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110</v>
      </c>
      <c r="AH62" s="207">
        <v>5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40">
        <v>16</v>
      </c>
      <c r="B63" s="241" t="s">
        <v>169</v>
      </c>
      <c r="C63" s="257" t="s">
        <v>170</v>
      </c>
      <c r="D63" s="242" t="s">
        <v>113</v>
      </c>
      <c r="E63" s="243">
        <v>450.8</v>
      </c>
      <c r="F63" s="244"/>
      <c r="G63" s="245">
        <f>ROUND(E63*F63,2)</f>
        <v>0</v>
      </c>
      <c r="H63" s="228"/>
      <c r="I63" s="227">
        <f>ROUND(E63*H63,2)</f>
        <v>0</v>
      </c>
      <c r="J63" s="228"/>
      <c r="K63" s="227">
        <f>ROUND(E63*J63,2)</f>
        <v>0</v>
      </c>
      <c r="L63" s="227">
        <v>21</v>
      </c>
      <c r="M63" s="227">
        <f>G63*(1+L63/100)</f>
        <v>0</v>
      </c>
      <c r="N63" s="227">
        <v>0</v>
      </c>
      <c r="O63" s="227">
        <f>ROUND(E63*N63,2)</f>
        <v>0</v>
      </c>
      <c r="P63" s="227">
        <v>0</v>
      </c>
      <c r="Q63" s="227">
        <f>ROUND(E63*P63,2)</f>
        <v>0</v>
      </c>
      <c r="R63" s="227"/>
      <c r="S63" s="227" t="s">
        <v>106</v>
      </c>
      <c r="T63" s="227" t="s">
        <v>107</v>
      </c>
      <c r="U63" s="227">
        <v>1.8000000000000002E-2</v>
      </c>
      <c r="V63" s="227">
        <f>ROUND(E63*U63,2)</f>
        <v>8.11</v>
      </c>
      <c r="W63" s="227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114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24"/>
      <c r="B64" s="225"/>
      <c r="C64" s="258" t="s">
        <v>171</v>
      </c>
      <c r="D64" s="229"/>
      <c r="E64" s="230">
        <v>450.8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110</v>
      </c>
      <c r="AH64" s="207">
        <v>5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47">
        <v>17</v>
      </c>
      <c r="B65" s="248" t="s">
        <v>172</v>
      </c>
      <c r="C65" s="261" t="s">
        <v>173</v>
      </c>
      <c r="D65" s="249" t="s">
        <v>174</v>
      </c>
      <c r="E65" s="250">
        <v>4</v>
      </c>
      <c r="F65" s="251"/>
      <c r="G65" s="252">
        <f>ROUND(E65*F65,2)</f>
        <v>0</v>
      </c>
      <c r="H65" s="228"/>
      <c r="I65" s="227">
        <f>ROUND(E65*H65,2)</f>
        <v>0</v>
      </c>
      <c r="J65" s="228"/>
      <c r="K65" s="227">
        <f>ROUND(E65*J65,2)</f>
        <v>0</v>
      </c>
      <c r="L65" s="227">
        <v>21</v>
      </c>
      <c r="M65" s="227">
        <f>G65*(1+L65/100)</f>
        <v>0</v>
      </c>
      <c r="N65" s="227">
        <v>2.1910000000000002E-2</v>
      </c>
      <c r="O65" s="227">
        <f>ROUND(E65*N65,2)</f>
        <v>0.09</v>
      </c>
      <c r="P65" s="227">
        <v>0</v>
      </c>
      <c r="Q65" s="227">
        <f>ROUND(E65*P65,2)</f>
        <v>0</v>
      </c>
      <c r="R65" s="227"/>
      <c r="S65" s="227" t="s">
        <v>106</v>
      </c>
      <c r="T65" s="227" t="s">
        <v>107</v>
      </c>
      <c r="U65" s="227">
        <v>0.20300000000000001</v>
      </c>
      <c r="V65" s="227">
        <f>ROUND(E65*U65,2)</f>
        <v>0.81</v>
      </c>
      <c r="W65" s="227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114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47">
        <v>18</v>
      </c>
      <c r="B66" s="248" t="s">
        <v>175</v>
      </c>
      <c r="C66" s="261" t="s">
        <v>176</v>
      </c>
      <c r="D66" s="249" t="s">
        <v>174</v>
      </c>
      <c r="E66" s="250">
        <v>4</v>
      </c>
      <c r="F66" s="251"/>
      <c r="G66" s="252">
        <f>ROUND(E66*F66,2)</f>
        <v>0</v>
      </c>
      <c r="H66" s="228"/>
      <c r="I66" s="227">
        <f>ROUND(E66*H66,2)</f>
        <v>0</v>
      </c>
      <c r="J66" s="228"/>
      <c r="K66" s="227">
        <f>ROUND(E66*J66,2)</f>
        <v>0</v>
      </c>
      <c r="L66" s="227">
        <v>21</v>
      </c>
      <c r="M66" s="227">
        <f>G66*(1+L66/100)</f>
        <v>0</v>
      </c>
      <c r="N66" s="227">
        <v>0</v>
      </c>
      <c r="O66" s="227">
        <f>ROUND(E66*N66,2)</f>
        <v>0</v>
      </c>
      <c r="P66" s="227">
        <v>0</v>
      </c>
      <c r="Q66" s="227">
        <f>ROUND(E66*P66,2)</f>
        <v>0</v>
      </c>
      <c r="R66" s="227"/>
      <c r="S66" s="227" t="s">
        <v>106</v>
      </c>
      <c r="T66" s="227" t="s">
        <v>107</v>
      </c>
      <c r="U66" s="227">
        <v>0.13100000000000001</v>
      </c>
      <c r="V66" s="227">
        <f>ROUND(E66*U66,2)</f>
        <v>0.52</v>
      </c>
      <c r="W66" s="227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114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">
      <c r="A67" s="234" t="s">
        <v>101</v>
      </c>
      <c r="B67" s="235" t="s">
        <v>62</v>
      </c>
      <c r="C67" s="256" t="s">
        <v>63</v>
      </c>
      <c r="D67" s="236"/>
      <c r="E67" s="237"/>
      <c r="F67" s="238"/>
      <c r="G67" s="239">
        <f>SUMIF(AG68:AG74,"&lt;&gt;NOR",G68:G74)</f>
        <v>0</v>
      </c>
      <c r="H67" s="233"/>
      <c r="I67" s="233">
        <f>SUM(I68:I74)</f>
        <v>0</v>
      </c>
      <c r="J67" s="233"/>
      <c r="K67" s="233">
        <f>SUM(K68:K74)</f>
        <v>0</v>
      </c>
      <c r="L67" s="233"/>
      <c r="M67" s="233">
        <f>SUM(M68:M74)</f>
        <v>0</v>
      </c>
      <c r="N67" s="233"/>
      <c r="O67" s="233">
        <f>SUM(O68:O74)</f>
        <v>0</v>
      </c>
      <c r="P67" s="233"/>
      <c r="Q67" s="233">
        <f>SUM(Q68:Q74)</f>
        <v>6.96</v>
      </c>
      <c r="R67" s="233"/>
      <c r="S67" s="233"/>
      <c r="T67" s="233"/>
      <c r="U67" s="233"/>
      <c r="V67" s="233">
        <f>SUM(V68:V74)</f>
        <v>24.53</v>
      </c>
      <c r="W67" s="233"/>
      <c r="AG67" t="s">
        <v>102</v>
      </c>
    </row>
    <row r="68" spans="1:60" outlineLevel="1" x14ac:dyDescent="0.2">
      <c r="A68" s="240">
        <v>19</v>
      </c>
      <c r="B68" s="241" t="s">
        <v>177</v>
      </c>
      <c r="C68" s="257" t="s">
        <v>178</v>
      </c>
      <c r="D68" s="242" t="s">
        <v>174</v>
      </c>
      <c r="E68" s="243">
        <v>5</v>
      </c>
      <c r="F68" s="244"/>
      <c r="G68" s="245">
        <f>ROUND(E68*F68,2)</f>
        <v>0</v>
      </c>
      <c r="H68" s="228"/>
      <c r="I68" s="227">
        <f>ROUND(E68*H68,2)</f>
        <v>0</v>
      </c>
      <c r="J68" s="228"/>
      <c r="K68" s="227">
        <f>ROUND(E68*J68,2)</f>
        <v>0</v>
      </c>
      <c r="L68" s="227">
        <v>21</v>
      </c>
      <c r="M68" s="227">
        <f>G68*(1+L68/100)</f>
        <v>0</v>
      </c>
      <c r="N68" s="227">
        <v>0</v>
      </c>
      <c r="O68" s="227">
        <f>ROUND(E68*N68,2)</f>
        <v>0</v>
      </c>
      <c r="P68" s="227">
        <v>0.11</v>
      </c>
      <c r="Q68" s="227">
        <f>ROUND(E68*P68,2)</f>
        <v>0.55000000000000004</v>
      </c>
      <c r="R68" s="227"/>
      <c r="S68" s="227" t="s">
        <v>106</v>
      </c>
      <c r="T68" s="227" t="s">
        <v>107</v>
      </c>
      <c r="U68" s="227">
        <v>0.63400000000000001</v>
      </c>
      <c r="V68" s="227">
        <f>ROUND(E68*U68,2)</f>
        <v>3.17</v>
      </c>
      <c r="W68" s="227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108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24"/>
      <c r="B69" s="225"/>
      <c r="C69" s="260" t="s">
        <v>179</v>
      </c>
      <c r="D69" s="246"/>
      <c r="E69" s="246"/>
      <c r="F69" s="246"/>
      <c r="G69" s="246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147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40">
        <v>20</v>
      </c>
      <c r="B70" s="241" t="s">
        <v>180</v>
      </c>
      <c r="C70" s="257" t="s">
        <v>181</v>
      </c>
      <c r="D70" s="242" t="s">
        <v>113</v>
      </c>
      <c r="E70" s="243">
        <v>94.627500000000012</v>
      </c>
      <c r="F70" s="244"/>
      <c r="G70" s="245">
        <f>ROUND(E70*F70,2)</f>
        <v>0</v>
      </c>
      <c r="H70" s="228"/>
      <c r="I70" s="227">
        <f>ROUND(E70*H70,2)</f>
        <v>0</v>
      </c>
      <c r="J70" s="228"/>
      <c r="K70" s="227">
        <f>ROUND(E70*J70,2)</f>
        <v>0</v>
      </c>
      <c r="L70" s="227">
        <v>21</v>
      </c>
      <c r="M70" s="227">
        <f>G70*(1+L70/100)</f>
        <v>0</v>
      </c>
      <c r="N70" s="227">
        <v>0</v>
      </c>
      <c r="O70" s="227">
        <f>ROUND(E70*N70,2)</f>
        <v>0</v>
      </c>
      <c r="P70" s="227">
        <v>5.9000000000000004E-2</v>
      </c>
      <c r="Q70" s="227">
        <f>ROUND(E70*P70,2)</f>
        <v>5.58</v>
      </c>
      <c r="R70" s="227"/>
      <c r="S70" s="227" t="s">
        <v>106</v>
      </c>
      <c r="T70" s="227" t="s">
        <v>107</v>
      </c>
      <c r="U70" s="227">
        <v>0.2</v>
      </c>
      <c r="V70" s="227">
        <f>ROUND(E70*U70,2)</f>
        <v>18.93</v>
      </c>
      <c r="W70" s="227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114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24"/>
      <c r="B71" s="225"/>
      <c r="C71" s="258" t="s">
        <v>125</v>
      </c>
      <c r="D71" s="229"/>
      <c r="E71" s="230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110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24"/>
      <c r="B72" s="225"/>
      <c r="C72" s="258" t="s">
        <v>126</v>
      </c>
      <c r="D72" s="229"/>
      <c r="E72" s="230">
        <v>94.627500000000012</v>
      </c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110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40">
        <v>21</v>
      </c>
      <c r="B73" s="241" t="s">
        <v>182</v>
      </c>
      <c r="C73" s="257" t="s">
        <v>183</v>
      </c>
      <c r="D73" s="242" t="s">
        <v>113</v>
      </c>
      <c r="E73" s="243">
        <v>14.313300000000002</v>
      </c>
      <c r="F73" s="244"/>
      <c r="G73" s="245">
        <f>ROUND(E73*F73,2)</f>
        <v>0</v>
      </c>
      <c r="H73" s="228"/>
      <c r="I73" s="227">
        <f>ROUND(E73*H73,2)</f>
        <v>0</v>
      </c>
      <c r="J73" s="228"/>
      <c r="K73" s="227">
        <f>ROUND(E73*J73,2)</f>
        <v>0</v>
      </c>
      <c r="L73" s="227">
        <v>21</v>
      </c>
      <c r="M73" s="227">
        <f>G73*(1+L73/100)</f>
        <v>0</v>
      </c>
      <c r="N73" s="227">
        <v>0</v>
      </c>
      <c r="O73" s="227">
        <f>ROUND(E73*N73,2)</f>
        <v>0</v>
      </c>
      <c r="P73" s="227">
        <v>5.8000000000000003E-2</v>
      </c>
      <c r="Q73" s="227">
        <f>ROUND(E73*P73,2)</f>
        <v>0.83</v>
      </c>
      <c r="R73" s="227"/>
      <c r="S73" s="227" t="s">
        <v>106</v>
      </c>
      <c r="T73" s="227" t="s">
        <v>107</v>
      </c>
      <c r="U73" s="227">
        <v>0.17</v>
      </c>
      <c r="V73" s="227">
        <f>ROUND(E73*U73,2)</f>
        <v>2.4300000000000002</v>
      </c>
      <c r="W73" s="227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108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24"/>
      <c r="B74" s="225"/>
      <c r="C74" s="258" t="s">
        <v>184</v>
      </c>
      <c r="D74" s="229"/>
      <c r="E74" s="230">
        <v>14.313300000000002</v>
      </c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110</v>
      </c>
      <c r="AH74" s="207">
        <v>5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x14ac:dyDescent="0.2">
      <c r="A75" s="234" t="s">
        <v>101</v>
      </c>
      <c r="B75" s="235" t="s">
        <v>64</v>
      </c>
      <c r="C75" s="256" t="s">
        <v>65</v>
      </c>
      <c r="D75" s="236"/>
      <c r="E75" s="237"/>
      <c r="F75" s="238"/>
      <c r="G75" s="239">
        <f>SUMIF(AG76:AG76,"&lt;&gt;NOR",G76:G76)</f>
        <v>0</v>
      </c>
      <c r="H75" s="233"/>
      <c r="I75" s="233">
        <f>SUM(I76:I76)</f>
        <v>0</v>
      </c>
      <c r="J75" s="233"/>
      <c r="K75" s="233">
        <f>SUM(K76:K76)</f>
        <v>0</v>
      </c>
      <c r="L75" s="233"/>
      <c r="M75" s="233">
        <f>SUM(M76:M76)</f>
        <v>0</v>
      </c>
      <c r="N75" s="233"/>
      <c r="O75" s="233">
        <f>SUM(O76:O76)</f>
        <v>0</v>
      </c>
      <c r="P75" s="233"/>
      <c r="Q75" s="233">
        <f>SUM(Q76:Q76)</f>
        <v>0</v>
      </c>
      <c r="R75" s="233"/>
      <c r="S75" s="233"/>
      <c r="T75" s="233"/>
      <c r="U75" s="233"/>
      <c r="V75" s="233">
        <f>SUM(V76:V76)</f>
        <v>55.07</v>
      </c>
      <c r="W75" s="233"/>
      <c r="AG75" t="s">
        <v>102</v>
      </c>
    </row>
    <row r="76" spans="1:60" outlineLevel="1" x14ac:dyDescent="0.2">
      <c r="A76" s="247">
        <v>22</v>
      </c>
      <c r="B76" s="248" t="s">
        <v>185</v>
      </c>
      <c r="C76" s="261" t="s">
        <v>186</v>
      </c>
      <c r="D76" s="249" t="s">
        <v>187</v>
      </c>
      <c r="E76" s="250">
        <v>29.108890000000002</v>
      </c>
      <c r="F76" s="251"/>
      <c r="G76" s="252">
        <f>ROUND(E76*F76,2)</f>
        <v>0</v>
      </c>
      <c r="H76" s="228"/>
      <c r="I76" s="227">
        <f>ROUND(E76*H76,2)</f>
        <v>0</v>
      </c>
      <c r="J76" s="228"/>
      <c r="K76" s="227">
        <f>ROUND(E76*J76,2)</f>
        <v>0</v>
      </c>
      <c r="L76" s="227">
        <v>21</v>
      </c>
      <c r="M76" s="227">
        <f>G76*(1+L76/100)</f>
        <v>0</v>
      </c>
      <c r="N76" s="227">
        <v>0</v>
      </c>
      <c r="O76" s="227">
        <f>ROUND(E76*N76,2)</f>
        <v>0</v>
      </c>
      <c r="P76" s="227">
        <v>0</v>
      </c>
      <c r="Q76" s="227">
        <f>ROUND(E76*P76,2)</f>
        <v>0</v>
      </c>
      <c r="R76" s="227"/>
      <c r="S76" s="227" t="s">
        <v>106</v>
      </c>
      <c r="T76" s="227" t="s">
        <v>107</v>
      </c>
      <c r="U76" s="227">
        <v>1.8920000000000001</v>
      </c>
      <c r="V76" s="227">
        <f>ROUND(E76*U76,2)</f>
        <v>55.07</v>
      </c>
      <c r="W76" s="227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188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x14ac:dyDescent="0.2">
      <c r="A77" s="234" t="s">
        <v>101</v>
      </c>
      <c r="B77" s="235" t="s">
        <v>66</v>
      </c>
      <c r="C77" s="256" t="s">
        <v>67</v>
      </c>
      <c r="D77" s="236"/>
      <c r="E77" s="237"/>
      <c r="F77" s="238"/>
      <c r="G77" s="239">
        <f>SUMIF(AG78:AG113,"&lt;&gt;NOR",G78:G113)</f>
        <v>0</v>
      </c>
      <c r="H77" s="233"/>
      <c r="I77" s="233">
        <f>SUM(I78:I113)</f>
        <v>0</v>
      </c>
      <c r="J77" s="233"/>
      <c r="K77" s="233">
        <f>SUM(K78:K113)</f>
        <v>0</v>
      </c>
      <c r="L77" s="233"/>
      <c r="M77" s="233">
        <f>SUM(M78:M113)</f>
        <v>0</v>
      </c>
      <c r="N77" s="233"/>
      <c r="O77" s="233">
        <f>SUM(O78:O113)</f>
        <v>0.44000000000000006</v>
      </c>
      <c r="P77" s="233"/>
      <c r="Q77" s="233">
        <f>SUM(Q78:Q113)</f>
        <v>0.22000000000000003</v>
      </c>
      <c r="R77" s="233"/>
      <c r="S77" s="233"/>
      <c r="T77" s="233"/>
      <c r="U77" s="233"/>
      <c r="V77" s="233">
        <f>SUM(V78:V113)</f>
        <v>104.44999999999997</v>
      </c>
      <c r="W77" s="233"/>
      <c r="AG77" t="s">
        <v>102</v>
      </c>
    </row>
    <row r="78" spans="1:60" outlineLevel="1" x14ac:dyDescent="0.2">
      <c r="A78" s="240">
        <v>23</v>
      </c>
      <c r="B78" s="241" t="s">
        <v>189</v>
      </c>
      <c r="C78" s="257" t="s">
        <v>190</v>
      </c>
      <c r="D78" s="242" t="s">
        <v>174</v>
      </c>
      <c r="E78" s="243">
        <v>15.8</v>
      </c>
      <c r="F78" s="244"/>
      <c r="G78" s="245">
        <f>ROUND(E78*F78,2)</f>
        <v>0</v>
      </c>
      <c r="H78" s="228"/>
      <c r="I78" s="227">
        <f>ROUND(E78*H78,2)</f>
        <v>0</v>
      </c>
      <c r="J78" s="228"/>
      <c r="K78" s="227">
        <f>ROUND(E78*J78,2)</f>
        <v>0</v>
      </c>
      <c r="L78" s="227">
        <v>21</v>
      </c>
      <c r="M78" s="227">
        <f>G78*(1+L78/100)</f>
        <v>0</v>
      </c>
      <c r="N78" s="227">
        <v>3.6900000000000001E-3</v>
      </c>
      <c r="O78" s="227">
        <f>ROUND(E78*N78,2)</f>
        <v>0.06</v>
      </c>
      <c r="P78" s="227">
        <v>0</v>
      </c>
      <c r="Q78" s="227">
        <f>ROUND(E78*P78,2)</f>
        <v>0</v>
      </c>
      <c r="R78" s="227"/>
      <c r="S78" s="227" t="s">
        <v>106</v>
      </c>
      <c r="T78" s="227" t="s">
        <v>107</v>
      </c>
      <c r="U78" s="227">
        <v>0.94500000000000006</v>
      </c>
      <c r="V78" s="227">
        <f>ROUND(E78*U78,2)</f>
        <v>14.93</v>
      </c>
      <c r="W78" s="227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108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24"/>
      <c r="B79" s="225"/>
      <c r="C79" s="258" t="s">
        <v>191</v>
      </c>
      <c r="D79" s="229"/>
      <c r="E79" s="230">
        <v>1.4000000000000001</v>
      </c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110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24"/>
      <c r="B80" s="225"/>
      <c r="C80" s="258" t="s">
        <v>192</v>
      </c>
      <c r="D80" s="229"/>
      <c r="E80" s="230">
        <v>12.600000000000001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110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24"/>
      <c r="B81" s="225"/>
      <c r="C81" s="258" t="s">
        <v>193</v>
      </c>
      <c r="D81" s="229"/>
      <c r="E81" s="230">
        <v>1.8</v>
      </c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110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40">
        <v>24</v>
      </c>
      <c r="B82" s="241" t="s">
        <v>194</v>
      </c>
      <c r="C82" s="257" t="s">
        <v>195</v>
      </c>
      <c r="D82" s="242" t="s">
        <v>174</v>
      </c>
      <c r="E82" s="243">
        <v>9</v>
      </c>
      <c r="F82" s="244"/>
      <c r="G82" s="245">
        <f>ROUND(E82*F82,2)</f>
        <v>0</v>
      </c>
      <c r="H82" s="228"/>
      <c r="I82" s="227">
        <f>ROUND(E82*H82,2)</f>
        <v>0</v>
      </c>
      <c r="J82" s="228"/>
      <c r="K82" s="227">
        <f>ROUND(E82*J82,2)</f>
        <v>0</v>
      </c>
      <c r="L82" s="227">
        <v>21</v>
      </c>
      <c r="M82" s="227">
        <f>G82*(1+L82/100)</f>
        <v>0</v>
      </c>
      <c r="N82" s="227">
        <v>4.1600000000000005E-3</v>
      </c>
      <c r="O82" s="227">
        <f>ROUND(E82*N82,2)</f>
        <v>0.04</v>
      </c>
      <c r="P82" s="227">
        <v>0</v>
      </c>
      <c r="Q82" s="227">
        <f>ROUND(E82*P82,2)</f>
        <v>0</v>
      </c>
      <c r="R82" s="227"/>
      <c r="S82" s="227" t="s">
        <v>106</v>
      </c>
      <c r="T82" s="227" t="s">
        <v>107</v>
      </c>
      <c r="U82" s="227">
        <v>0.96340000000000003</v>
      </c>
      <c r="V82" s="227">
        <f>ROUND(E82*U82,2)</f>
        <v>8.67</v>
      </c>
      <c r="W82" s="227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114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24"/>
      <c r="B83" s="225"/>
      <c r="C83" s="258" t="s">
        <v>196</v>
      </c>
      <c r="D83" s="229"/>
      <c r="E83" s="230">
        <v>9</v>
      </c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110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40">
        <v>25</v>
      </c>
      <c r="B84" s="241" t="s">
        <v>197</v>
      </c>
      <c r="C84" s="257" t="s">
        <v>198</v>
      </c>
      <c r="D84" s="242" t="s">
        <v>174</v>
      </c>
      <c r="E84" s="243">
        <v>11.9</v>
      </c>
      <c r="F84" s="244"/>
      <c r="G84" s="245">
        <f>ROUND(E84*F84,2)</f>
        <v>0</v>
      </c>
      <c r="H84" s="228"/>
      <c r="I84" s="227">
        <f>ROUND(E84*H84,2)</f>
        <v>0</v>
      </c>
      <c r="J84" s="228"/>
      <c r="K84" s="227">
        <f>ROUND(E84*J84,2)</f>
        <v>0</v>
      </c>
      <c r="L84" s="227">
        <v>21</v>
      </c>
      <c r="M84" s="227">
        <f>G84*(1+L84/100)</f>
        <v>0</v>
      </c>
      <c r="N84" s="227">
        <v>4.5800000000000007E-3</v>
      </c>
      <c r="O84" s="227">
        <f>ROUND(E84*N84,2)</f>
        <v>0.05</v>
      </c>
      <c r="P84" s="227">
        <v>0</v>
      </c>
      <c r="Q84" s="227">
        <f>ROUND(E84*P84,2)</f>
        <v>0</v>
      </c>
      <c r="R84" s="227"/>
      <c r="S84" s="227" t="s">
        <v>106</v>
      </c>
      <c r="T84" s="227" t="s">
        <v>107</v>
      </c>
      <c r="U84" s="227">
        <v>1.0013500000000002</v>
      </c>
      <c r="V84" s="227">
        <f>ROUND(E84*U84,2)</f>
        <v>11.92</v>
      </c>
      <c r="W84" s="227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114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24"/>
      <c r="B85" s="225"/>
      <c r="C85" s="258" t="s">
        <v>199</v>
      </c>
      <c r="D85" s="229"/>
      <c r="E85" s="230">
        <v>5.1000000000000005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110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24"/>
      <c r="B86" s="225"/>
      <c r="C86" s="258" t="s">
        <v>200</v>
      </c>
      <c r="D86" s="229"/>
      <c r="E86" s="230">
        <v>6.8000000000000007</v>
      </c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110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40">
        <v>26</v>
      </c>
      <c r="B87" s="241" t="s">
        <v>201</v>
      </c>
      <c r="C87" s="257" t="s">
        <v>202</v>
      </c>
      <c r="D87" s="242" t="s">
        <v>174</v>
      </c>
      <c r="E87" s="243">
        <v>5.1000000000000005</v>
      </c>
      <c r="F87" s="244"/>
      <c r="G87" s="245">
        <f>ROUND(E87*F87,2)</f>
        <v>0</v>
      </c>
      <c r="H87" s="228"/>
      <c r="I87" s="227">
        <f>ROUND(E87*H87,2)</f>
        <v>0</v>
      </c>
      <c r="J87" s="228"/>
      <c r="K87" s="227">
        <f>ROUND(E87*J87,2)</f>
        <v>0</v>
      </c>
      <c r="L87" s="227">
        <v>21</v>
      </c>
      <c r="M87" s="227">
        <f>G87*(1+L87/100)</f>
        <v>0</v>
      </c>
      <c r="N87" s="227">
        <v>5.1700000000000001E-3</v>
      </c>
      <c r="O87" s="227">
        <f>ROUND(E87*N87,2)</f>
        <v>0.03</v>
      </c>
      <c r="P87" s="227">
        <v>0</v>
      </c>
      <c r="Q87" s="227">
        <f>ROUND(E87*P87,2)</f>
        <v>0</v>
      </c>
      <c r="R87" s="227"/>
      <c r="S87" s="227" t="s">
        <v>106</v>
      </c>
      <c r="T87" s="227" t="s">
        <v>107</v>
      </c>
      <c r="U87" s="227">
        <v>1.0381500000000001</v>
      </c>
      <c r="V87" s="227">
        <f>ROUND(E87*U87,2)</f>
        <v>5.29</v>
      </c>
      <c r="W87" s="227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108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24"/>
      <c r="B88" s="225"/>
      <c r="C88" s="258" t="s">
        <v>203</v>
      </c>
      <c r="D88" s="229"/>
      <c r="E88" s="230">
        <v>5.1000000000000005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110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40">
        <v>27</v>
      </c>
      <c r="B89" s="241" t="s">
        <v>204</v>
      </c>
      <c r="C89" s="257" t="s">
        <v>205</v>
      </c>
      <c r="D89" s="242" t="s">
        <v>174</v>
      </c>
      <c r="E89" s="243">
        <v>35</v>
      </c>
      <c r="F89" s="244"/>
      <c r="G89" s="245">
        <f>ROUND(E89*F89,2)</f>
        <v>0</v>
      </c>
      <c r="H89" s="228"/>
      <c r="I89" s="227">
        <f>ROUND(E89*H89,2)</f>
        <v>0</v>
      </c>
      <c r="J89" s="228"/>
      <c r="K89" s="227">
        <f>ROUND(E89*J89,2)</f>
        <v>0</v>
      </c>
      <c r="L89" s="227">
        <v>21</v>
      </c>
      <c r="M89" s="227">
        <f>G89*(1+L89/100)</f>
        <v>0</v>
      </c>
      <c r="N89" s="227">
        <v>4.0700000000000007E-3</v>
      </c>
      <c r="O89" s="227">
        <f>ROUND(E89*N89,2)</f>
        <v>0.14000000000000001</v>
      </c>
      <c r="P89" s="227">
        <v>0</v>
      </c>
      <c r="Q89" s="227">
        <f>ROUND(E89*P89,2)</f>
        <v>0</v>
      </c>
      <c r="R89" s="227"/>
      <c r="S89" s="227" t="s">
        <v>106</v>
      </c>
      <c r="T89" s="227" t="s">
        <v>107</v>
      </c>
      <c r="U89" s="227">
        <v>0.82540000000000002</v>
      </c>
      <c r="V89" s="227">
        <f>ROUND(E89*U89,2)</f>
        <v>28.89</v>
      </c>
      <c r="W89" s="227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108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24"/>
      <c r="B90" s="225"/>
      <c r="C90" s="258" t="s">
        <v>206</v>
      </c>
      <c r="D90" s="229"/>
      <c r="E90" s="230">
        <v>35</v>
      </c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110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40">
        <v>28</v>
      </c>
      <c r="B91" s="241" t="s">
        <v>207</v>
      </c>
      <c r="C91" s="257" t="s">
        <v>208</v>
      </c>
      <c r="D91" s="242" t="s">
        <v>174</v>
      </c>
      <c r="E91" s="243">
        <v>10.8</v>
      </c>
      <c r="F91" s="244"/>
      <c r="G91" s="245">
        <f>ROUND(E91*F91,2)</f>
        <v>0</v>
      </c>
      <c r="H91" s="228"/>
      <c r="I91" s="227">
        <f>ROUND(E91*H91,2)</f>
        <v>0</v>
      </c>
      <c r="J91" s="228"/>
      <c r="K91" s="227">
        <f>ROUND(E91*J91,2)</f>
        <v>0</v>
      </c>
      <c r="L91" s="227">
        <v>21</v>
      </c>
      <c r="M91" s="227">
        <f>G91*(1+L91/100)</f>
        <v>0</v>
      </c>
      <c r="N91" s="227">
        <v>4.2800000000000008E-3</v>
      </c>
      <c r="O91" s="227">
        <f>ROUND(E91*N91,2)</f>
        <v>0.05</v>
      </c>
      <c r="P91" s="227">
        <v>0</v>
      </c>
      <c r="Q91" s="227">
        <f>ROUND(E91*P91,2)</f>
        <v>0</v>
      </c>
      <c r="R91" s="227"/>
      <c r="S91" s="227" t="s">
        <v>106</v>
      </c>
      <c r="T91" s="227" t="s">
        <v>107</v>
      </c>
      <c r="U91" s="227">
        <v>0.84495000000000009</v>
      </c>
      <c r="V91" s="227">
        <f>ROUND(E91*U91,2)</f>
        <v>9.1300000000000008</v>
      </c>
      <c r="W91" s="227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114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24"/>
      <c r="B92" s="225"/>
      <c r="C92" s="258" t="s">
        <v>209</v>
      </c>
      <c r="D92" s="229"/>
      <c r="E92" s="230">
        <v>10.8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110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40">
        <v>29</v>
      </c>
      <c r="B93" s="241" t="s">
        <v>210</v>
      </c>
      <c r="C93" s="257" t="s">
        <v>211</v>
      </c>
      <c r="D93" s="242" t="s">
        <v>174</v>
      </c>
      <c r="E93" s="243">
        <v>2.4000000000000004</v>
      </c>
      <c r="F93" s="244"/>
      <c r="G93" s="245">
        <f>ROUND(E93*F93,2)</f>
        <v>0</v>
      </c>
      <c r="H93" s="228"/>
      <c r="I93" s="227">
        <f>ROUND(E93*H93,2)</f>
        <v>0</v>
      </c>
      <c r="J93" s="228"/>
      <c r="K93" s="227">
        <f>ROUND(E93*J93,2)</f>
        <v>0</v>
      </c>
      <c r="L93" s="227">
        <v>21</v>
      </c>
      <c r="M93" s="227">
        <f>G93*(1+L93/100)</f>
        <v>0</v>
      </c>
      <c r="N93" s="227">
        <v>4.4900000000000001E-3</v>
      </c>
      <c r="O93" s="227">
        <f>ROUND(E93*N93,2)</f>
        <v>0.01</v>
      </c>
      <c r="P93" s="227">
        <v>0</v>
      </c>
      <c r="Q93" s="227">
        <f>ROUND(E93*P93,2)</f>
        <v>0</v>
      </c>
      <c r="R93" s="227"/>
      <c r="S93" s="227" t="s">
        <v>106</v>
      </c>
      <c r="T93" s="227" t="s">
        <v>107</v>
      </c>
      <c r="U93" s="227">
        <v>0.86220000000000008</v>
      </c>
      <c r="V93" s="227">
        <f>ROUND(E93*U93,2)</f>
        <v>2.0699999999999998</v>
      </c>
      <c r="W93" s="227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108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24"/>
      <c r="B94" s="225"/>
      <c r="C94" s="258" t="s">
        <v>212</v>
      </c>
      <c r="D94" s="229"/>
      <c r="E94" s="230">
        <v>2.4000000000000004</v>
      </c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110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40">
        <v>30</v>
      </c>
      <c r="B95" s="241" t="s">
        <v>213</v>
      </c>
      <c r="C95" s="257" t="s">
        <v>214</v>
      </c>
      <c r="D95" s="242" t="s">
        <v>174</v>
      </c>
      <c r="E95" s="243">
        <v>20</v>
      </c>
      <c r="F95" s="244"/>
      <c r="G95" s="245">
        <f>ROUND(E95*F95,2)</f>
        <v>0</v>
      </c>
      <c r="H95" s="228"/>
      <c r="I95" s="227">
        <f>ROUND(E95*H95,2)</f>
        <v>0</v>
      </c>
      <c r="J95" s="228"/>
      <c r="K95" s="227">
        <f>ROUND(E95*J95,2)</f>
        <v>0</v>
      </c>
      <c r="L95" s="227">
        <v>21</v>
      </c>
      <c r="M95" s="227">
        <f>G95*(1+L95/100)</f>
        <v>0</v>
      </c>
      <c r="N95" s="227">
        <v>2.9300000000000003E-3</v>
      </c>
      <c r="O95" s="227">
        <f>ROUND(E95*N95,2)</f>
        <v>0.06</v>
      </c>
      <c r="P95" s="227">
        <v>0</v>
      </c>
      <c r="Q95" s="227">
        <f>ROUND(E95*P95,2)</f>
        <v>0</v>
      </c>
      <c r="R95" s="227"/>
      <c r="S95" s="227" t="s">
        <v>106</v>
      </c>
      <c r="T95" s="227" t="s">
        <v>107</v>
      </c>
      <c r="U95" s="227">
        <v>0.61895</v>
      </c>
      <c r="V95" s="227">
        <f>ROUND(E95*U95,2)</f>
        <v>12.38</v>
      </c>
      <c r="W95" s="227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114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22.5" outlineLevel="1" x14ac:dyDescent="0.2">
      <c r="A96" s="224"/>
      <c r="B96" s="225"/>
      <c r="C96" s="258" t="s">
        <v>215</v>
      </c>
      <c r="D96" s="229"/>
      <c r="E96" s="230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110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24"/>
      <c r="B97" s="225"/>
      <c r="C97" s="258" t="s">
        <v>216</v>
      </c>
      <c r="D97" s="229"/>
      <c r="E97" s="230">
        <v>20</v>
      </c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110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ht="22.5" outlineLevel="1" x14ac:dyDescent="0.2">
      <c r="A98" s="240">
        <v>31</v>
      </c>
      <c r="B98" s="241" t="s">
        <v>217</v>
      </c>
      <c r="C98" s="257" t="s">
        <v>218</v>
      </c>
      <c r="D98" s="242" t="s">
        <v>174</v>
      </c>
      <c r="E98" s="243">
        <v>24.8</v>
      </c>
      <c r="F98" s="244"/>
      <c r="G98" s="245">
        <f>ROUND(E98*F98,2)</f>
        <v>0</v>
      </c>
      <c r="H98" s="228"/>
      <c r="I98" s="227">
        <f>ROUND(E98*H98,2)</f>
        <v>0</v>
      </c>
      <c r="J98" s="228"/>
      <c r="K98" s="227">
        <f>ROUND(E98*J98,2)</f>
        <v>0</v>
      </c>
      <c r="L98" s="227">
        <v>21</v>
      </c>
      <c r="M98" s="227">
        <f>G98*(1+L98/100)</f>
        <v>0</v>
      </c>
      <c r="N98" s="227">
        <v>0</v>
      </c>
      <c r="O98" s="227">
        <f>ROUND(E98*N98,2)</f>
        <v>0</v>
      </c>
      <c r="P98" s="227">
        <v>1.3500000000000001E-3</v>
      </c>
      <c r="Q98" s="227">
        <f>ROUND(E98*P98,2)</f>
        <v>0.03</v>
      </c>
      <c r="R98" s="227"/>
      <c r="S98" s="227" t="s">
        <v>106</v>
      </c>
      <c r="T98" s="227" t="s">
        <v>107</v>
      </c>
      <c r="U98" s="227">
        <v>9.2000000000000012E-2</v>
      </c>
      <c r="V98" s="227">
        <f>ROUND(E98*U98,2)</f>
        <v>2.2799999999999998</v>
      </c>
      <c r="W98" s="227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219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24"/>
      <c r="B99" s="225"/>
      <c r="C99" s="258" t="s">
        <v>220</v>
      </c>
      <c r="D99" s="229"/>
      <c r="E99" s="230">
        <v>24.8</v>
      </c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110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22.5" outlineLevel="1" x14ac:dyDescent="0.2">
      <c r="A100" s="240">
        <v>32</v>
      </c>
      <c r="B100" s="241" t="s">
        <v>221</v>
      </c>
      <c r="C100" s="257" t="s">
        <v>222</v>
      </c>
      <c r="D100" s="242" t="s">
        <v>174</v>
      </c>
      <c r="E100" s="243">
        <v>17</v>
      </c>
      <c r="F100" s="244"/>
      <c r="G100" s="245">
        <f>ROUND(E100*F100,2)</f>
        <v>0</v>
      </c>
      <c r="H100" s="228"/>
      <c r="I100" s="227">
        <f>ROUND(E100*H100,2)</f>
        <v>0</v>
      </c>
      <c r="J100" s="228"/>
      <c r="K100" s="227">
        <f>ROUND(E100*J100,2)</f>
        <v>0</v>
      </c>
      <c r="L100" s="227">
        <v>21</v>
      </c>
      <c r="M100" s="227">
        <f>G100*(1+L100/100)</f>
        <v>0</v>
      </c>
      <c r="N100" s="227">
        <v>0</v>
      </c>
      <c r="O100" s="227">
        <f>ROUND(E100*N100,2)</f>
        <v>0</v>
      </c>
      <c r="P100" s="227">
        <v>2.8700000000000002E-3</v>
      </c>
      <c r="Q100" s="227">
        <f>ROUND(E100*P100,2)</f>
        <v>0.05</v>
      </c>
      <c r="R100" s="227"/>
      <c r="S100" s="227" t="s">
        <v>106</v>
      </c>
      <c r="T100" s="227" t="s">
        <v>107</v>
      </c>
      <c r="U100" s="227">
        <v>0.10350000000000001</v>
      </c>
      <c r="V100" s="227">
        <f>ROUND(E100*U100,2)</f>
        <v>1.76</v>
      </c>
      <c r="W100" s="22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108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24"/>
      <c r="B101" s="225"/>
      <c r="C101" s="258" t="s">
        <v>223</v>
      </c>
      <c r="D101" s="229"/>
      <c r="E101" s="230">
        <v>17</v>
      </c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110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47">
        <v>33</v>
      </c>
      <c r="B102" s="248" t="s">
        <v>224</v>
      </c>
      <c r="C102" s="261" t="s">
        <v>225</v>
      </c>
      <c r="D102" s="249" t="s">
        <v>174</v>
      </c>
      <c r="E102" s="250">
        <v>35</v>
      </c>
      <c r="F102" s="251"/>
      <c r="G102" s="252">
        <f>ROUND(E102*F102,2)</f>
        <v>0</v>
      </c>
      <c r="H102" s="228"/>
      <c r="I102" s="227">
        <f>ROUND(E102*H102,2)</f>
        <v>0</v>
      </c>
      <c r="J102" s="228"/>
      <c r="K102" s="227">
        <f>ROUND(E102*J102,2)</f>
        <v>0</v>
      </c>
      <c r="L102" s="227">
        <v>21</v>
      </c>
      <c r="M102" s="227">
        <f>G102*(1+L102/100)</f>
        <v>0</v>
      </c>
      <c r="N102" s="227">
        <v>0</v>
      </c>
      <c r="O102" s="227">
        <f>ROUND(E102*N102,2)</f>
        <v>0</v>
      </c>
      <c r="P102" s="227">
        <v>1.75E-3</v>
      </c>
      <c r="Q102" s="227">
        <f>ROUND(E102*P102,2)</f>
        <v>0.06</v>
      </c>
      <c r="R102" s="227"/>
      <c r="S102" s="227" t="s">
        <v>106</v>
      </c>
      <c r="T102" s="227" t="s">
        <v>107</v>
      </c>
      <c r="U102" s="227">
        <v>8.0500000000000002E-2</v>
      </c>
      <c r="V102" s="227">
        <f>ROUND(E102*U102,2)</f>
        <v>2.82</v>
      </c>
      <c r="W102" s="22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108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40">
        <v>34</v>
      </c>
      <c r="B103" s="241" t="s">
        <v>226</v>
      </c>
      <c r="C103" s="257" t="s">
        <v>227</v>
      </c>
      <c r="D103" s="242" t="s">
        <v>174</v>
      </c>
      <c r="E103" s="243">
        <v>13.200000000000001</v>
      </c>
      <c r="F103" s="244"/>
      <c r="G103" s="245">
        <f>ROUND(E103*F103,2)</f>
        <v>0</v>
      </c>
      <c r="H103" s="228"/>
      <c r="I103" s="227">
        <f>ROUND(E103*H103,2)</f>
        <v>0</v>
      </c>
      <c r="J103" s="228"/>
      <c r="K103" s="227">
        <f>ROUND(E103*J103,2)</f>
        <v>0</v>
      </c>
      <c r="L103" s="227">
        <v>21</v>
      </c>
      <c r="M103" s="227">
        <f>G103*(1+L103/100)</f>
        <v>0</v>
      </c>
      <c r="N103" s="227">
        <v>0</v>
      </c>
      <c r="O103" s="227">
        <f>ROUND(E103*N103,2)</f>
        <v>0</v>
      </c>
      <c r="P103" s="227">
        <v>2.5200000000000001E-3</v>
      </c>
      <c r="Q103" s="227">
        <f>ROUND(E103*P103,2)</f>
        <v>0.03</v>
      </c>
      <c r="R103" s="227"/>
      <c r="S103" s="227" t="s">
        <v>106</v>
      </c>
      <c r="T103" s="227" t="s">
        <v>107</v>
      </c>
      <c r="U103" s="227">
        <v>9.2000000000000012E-2</v>
      </c>
      <c r="V103" s="227">
        <f>ROUND(E103*U103,2)</f>
        <v>1.21</v>
      </c>
      <c r="W103" s="22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108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24"/>
      <c r="B104" s="225"/>
      <c r="C104" s="258" t="s">
        <v>228</v>
      </c>
      <c r="D104" s="229"/>
      <c r="E104" s="230">
        <v>13.200000000000001</v>
      </c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110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47">
        <v>35</v>
      </c>
      <c r="B105" s="248" t="s">
        <v>229</v>
      </c>
      <c r="C105" s="261" t="s">
        <v>230</v>
      </c>
      <c r="D105" s="249" t="s">
        <v>174</v>
      </c>
      <c r="E105" s="250">
        <v>20</v>
      </c>
      <c r="F105" s="251"/>
      <c r="G105" s="252">
        <f>ROUND(E105*F105,2)</f>
        <v>0</v>
      </c>
      <c r="H105" s="228"/>
      <c r="I105" s="227">
        <f>ROUND(E105*H105,2)</f>
        <v>0</v>
      </c>
      <c r="J105" s="228"/>
      <c r="K105" s="227">
        <f>ROUND(E105*J105,2)</f>
        <v>0</v>
      </c>
      <c r="L105" s="227">
        <v>21</v>
      </c>
      <c r="M105" s="227">
        <f>G105*(1+L105/100)</f>
        <v>0</v>
      </c>
      <c r="N105" s="227">
        <v>0</v>
      </c>
      <c r="O105" s="227">
        <f>ROUND(E105*N105,2)</f>
        <v>0</v>
      </c>
      <c r="P105" s="227">
        <v>2.2600000000000003E-3</v>
      </c>
      <c r="Q105" s="227">
        <f>ROUND(E105*P105,2)</f>
        <v>0.05</v>
      </c>
      <c r="R105" s="227"/>
      <c r="S105" s="227" t="s">
        <v>106</v>
      </c>
      <c r="T105" s="227" t="s">
        <v>107</v>
      </c>
      <c r="U105" s="227">
        <v>0.05</v>
      </c>
      <c r="V105" s="227">
        <f>ROUND(E105*U105,2)</f>
        <v>1</v>
      </c>
      <c r="W105" s="22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219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2.5" outlineLevel="1" x14ac:dyDescent="0.2">
      <c r="A106" s="240">
        <v>36</v>
      </c>
      <c r="B106" s="241" t="s">
        <v>231</v>
      </c>
      <c r="C106" s="257" t="s">
        <v>232</v>
      </c>
      <c r="D106" s="242" t="s">
        <v>233</v>
      </c>
      <c r="E106" s="243">
        <v>2</v>
      </c>
      <c r="F106" s="244"/>
      <c r="G106" s="245">
        <f>ROUND(E106*F106,2)</f>
        <v>0</v>
      </c>
      <c r="H106" s="228"/>
      <c r="I106" s="227">
        <f>ROUND(E106*H106,2)</f>
        <v>0</v>
      </c>
      <c r="J106" s="228"/>
      <c r="K106" s="227">
        <f>ROUND(E106*J106,2)</f>
        <v>0</v>
      </c>
      <c r="L106" s="227">
        <v>21</v>
      </c>
      <c r="M106" s="227">
        <f>G106*(1+L106/100)</f>
        <v>0</v>
      </c>
      <c r="N106" s="227">
        <v>0</v>
      </c>
      <c r="O106" s="227">
        <f>ROUND(E106*N106,2)</f>
        <v>0</v>
      </c>
      <c r="P106" s="227">
        <v>0</v>
      </c>
      <c r="Q106" s="227">
        <f>ROUND(E106*P106,2)</f>
        <v>0</v>
      </c>
      <c r="R106" s="227"/>
      <c r="S106" s="227" t="s">
        <v>159</v>
      </c>
      <c r="T106" s="227" t="s">
        <v>107</v>
      </c>
      <c r="U106" s="227">
        <v>0</v>
      </c>
      <c r="V106" s="227">
        <f>ROUND(E106*U106,2)</f>
        <v>0</v>
      </c>
      <c r="W106" s="22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108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24"/>
      <c r="B107" s="225"/>
      <c r="C107" s="258" t="s">
        <v>234</v>
      </c>
      <c r="D107" s="229"/>
      <c r="E107" s="230">
        <v>2</v>
      </c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110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ht="22.5" outlineLevel="1" x14ac:dyDescent="0.2">
      <c r="A108" s="240">
        <v>37</v>
      </c>
      <c r="B108" s="241" t="s">
        <v>235</v>
      </c>
      <c r="C108" s="257" t="s">
        <v>236</v>
      </c>
      <c r="D108" s="242" t="s">
        <v>233</v>
      </c>
      <c r="E108" s="243">
        <v>9</v>
      </c>
      <c r="F108" s="244"/>
      <c r="G108" s="245">
        <f>ROUND(E108*F108,2)</f>
        <v>0</v>
      </c>
      <c r="H108" s="228"/>
      <c r="I108" s="227">
        <f>ROUND(E108*H108,2)</f>
        <v>0</v>
      </c>
      <c r="J108" s="228"/>
      <c r="K108" s="227">
        <f>ROUND(E108*J108,2)</f>
        <v>0</v>
      </c>
      <c r="L108" s="227">
        <v>21</v>
      </c>
      <c r="M108" s="227">
        <f>G108*(1+L108/100)</f>
        <v>0</v>
      </c>
      <c r="N108" s="227">
        <v>0</v>
      </c>
      <c r="O108" s="227">
        <f>ROUND(E108*N108,2)</f>
        <v>0</v>
      </c>
      <c r="P108" s="227">
        <v>0</v>
      </c>
      <c r="Q108" s="227">
        <f>ROUND(E108*P108,2)</f>
        <v>0</v>
      </c>
      <c r="R108" s="227"/>
      <c r="S108" s="227" t="s">
        <v>159</v>
      </c>
      <c r="T108" s="227" t="s">
        <v>107</v>
      </c>
      <c r="U108" s="227">
        <v>0</v>
      </c>
      <c r="V108" s="227">
        <f>ROUND(E108*U108,2)</f>
        <v>0</v>
      </c>
      <c r="W108" s="22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108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24"/>
      <c r="B109" s="225"/>
      <c r="C109" s="258" t="s">
        <v>237</v>
      </c>
      <c r="D109" s="229"/>
      <c r="E109" s="230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110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ht="22.5" outlineLevel="1" x14ac:dyDescent="0.2">
      <c r="A110" s="224"/>
      <c r="B110" s="225"/>
      <c r="C110" s="258" t="s">
        <v>238</v>
      </c>
      <c r="D110" s="229"/>
      <c r="E110" s="230">
        <v>9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110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 x14ac:dyDescent="0.2">
      <c r="A111" s="240">
        <v>38</v>
      </c>
      <c r="B111" s="241" t="s">
        <v>239</v>
      </c>
      <c r="C111" s="257" t="s">
        <v>240</v>
      </c>
      <c r="D111" s="242" t="s">
        <v>233</v>
      </c>
      <c r="E111" s="243">
        <v>2</v>
      </c>
      <c r="F111" s="244"/>
      <c r="G111" s="245">
        <f>ROUND(E111*F111,2)</f>
        <v>0</v>
      </c>
      <c r="H111" s="228"/>
      <c r="I111" s="227">
        <f>ROUND(E111*H111,2)</f>
        <v>0</v>
      </c>
      <c r="J111" s="228"/>
      <c r="K111" s="227">
        <f>ROUND(E111*J111,2)</f>
        <v>0</v>
      </c>
      <c r="L111" s="227">
        <v>21</v>
      </c>
      <c r="M111" s="227">
        <f>G111*(1+L111/100)</f>
        <v>0</v>
      </c>
      <c r="N111" s="227">
        <v>0</v>
      </c>
      <c r="O111" s="227">
        <f>ROUND(E111*N111,2)</f>
        <v>0</v>
      </c>
      <c r="P111" s="227">
        <v>0</v>
      </c>
      <c r="Q111" s="227">
        <f>ROUND(E111*P111,2)</f>
        <v>0</v>
      </c>
      <c r="R111" s="227"/>
      <c r="S111" s="227" t="s">
        <v>159</v>
      </c>
      <c r="T111" s="227" t="s">
        <v>107</v>
      </c>
      <c r="U111" s="227">
        <v>0</v>
      </c>
      <c r="V111" s="227">
        <f>ROUND(E111*U111,2)</f>
        <v>0</v>
      </c>
      <c r="W111" s="22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108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24"/>
      <c r="B112" s="225"/>
      <c r="C112" s="258" t="s">
        <v>241</v>
      </c>
      <c r="D112" s="229"/>
      <c r="E112" s="230">
        <v>2</v>
      </c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110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47">
        <v>39</v>
      </c>
      <c r="B113" s="248" t="s">
        <v>242</v>
      </c>
      <c r="C113" s="261" t="s">
        <v>243</v>
      </c>
      <c r="D113" s="249" t="s">
        <v>187</v>
      </c>
      <c r="E113" s="250">
        <v>0.43466000000000005</v>
      </c>
      <c r="F113" s="251"/>
      <c r="G113" s="252">
        <f>ROUND(E113*F113,2)</f>
        <v>0</v>
      </c>
      <c r="H113" s="228"/>
      <c r="I113" s="227">
        <f>ROUND(E113*H113,2)</f>
        <v>0</v>
      </c>
      <c r="J113" s="228"/>
      <c r="K113" s="227">
        <f>ROUND(E113*J113,2)</f>
        <v>0</v>
      </c>
      <c r="L113" s="227">
        <v>21</v>
      </c>
      <c r="M113" s="227">
        <f>G113*(1+L113/100)</f>
        <v>0</v>
      </c>
      <c r="N113" s="227">
        <v>0</v>
      </c>
      <c r="O113" s="227">
        <f>ROUND(E113*N113,2)</f>
        <v>0</v>
      </c>
      <c r="P113" s="227">
        <v>0</v>
      </c>
      <c r="Q113" s="227">
        <f>ROUND(E113*P113,2)</f>
        <v>0</v>
      </c>
      <c r="R113" s="227"/>
      <c r="S113" s="227" t="s">
        <v>106</v>
      </c>
      <c r="T113" s="227" t="s">
        <v>107</v>
      </c>
      <c r="U113" s="227">
        <v>4.82</v>
      </c>
      <c r="V113" s="227">
        <f>ROUND(E113*U113,2)</f>
        <v>2.1</v>
      </c>
      <c r="W113" s="22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188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x14ac:dyDescent="0.2">
      <c r="A114" s="234" t="s">
        <v>101</v>
      </c>
      <c r="B114" s="235" t="s">
        <v>68</v>
      </c>
      <c r="C114" s="256" t="s">
        <v>69</v>
      </c>
      <c r="D114" s="236"/>
      <c r="E114" s="237"/>
      <c r="F114" s="238"/>
      <c r="G114" s="239">
        <f>SUMIF(AG115:AG159,"&lt;&gt;NOR",G115:G159)</f>
        <v>0</v>
      </c>
      <c r="H114" s="233"/>
      <c r="I114" s="233">
        <f>SUM(I115:I159)</f>
        <v>0</v>
      </c>
      <c r="J114" s="233"/>
      <c r="K114" s="233">
        <f>SUM(K115:K159)</f>
        <v>0</v>
      </c>
      <c r="L114" s="233"/>
      <c r="M114" s="233">
        <f>SUM(M115:M159)</f>
        <v>0</v>
      </c>
      <c r="N114" s="233"/>
      <c r="O114" s="233">
        <f>SUM(O115:O159)</f>
        <v>0</v>
      </c>
      <c r="P114" s="233"/>
      <c r="Q114" s="233">
        <f>SUM(Q115:Q159)</f>
        <v>0</v>
      </c>
      <c r="R114" s="233"/>
      <c r="S114" s="233"/>
      <c r="T114" s="233"/>
      <c r="U114" s="233"/>
      <c r="V114" s="233">
        <f>SUM(V115:V159)</f>
        <v>0</v>
      </c>
      <c r="W114" s="233"/>
      <c r="AG114" t="s">
        <v>102</v>
      </c>
    </row>
    <row r="115" spans="1:60" outlineLevel="1" x14ac:dyDescent="0.2">
      <c r="A115" s="240">
        <v>40</v>
      </c>
      <c r="B115" s="241" t="s">
        <v>244</v>
      </c>
      <c r="C115" s="257" t="s">
        <v>245</v>
      </c>
      <c r="D115" s="242" t="s">
        <v>246</v>
      </c>
      <c r="E115" s="243">
        <v>3</v>
      </c>
      <c r="F115" s="244"/>
      <c r="G115" s="245">
        <f>ROUND(E115*F115,2)</f>
        <v>0</v>
      </c>
      <c r="H115" s="228"/>
      <c r="I115" s="227">
        <f>ROUND(E115*H115,2)</f>
        <v>0</v>
      </c>
      <c r="J115" s="228"/>
      <c r="K115" s="227">
        <f>ROUND(E115*J115,2)</f>
        <v>0</v>
      </c>
      <c r="L115" s="227">
        <v>21</v>
      </c>
      <c r="M115" s="227">
        <f>G115*(1+L115/100)</f>
        <v>0</v>
      </c>
      <c r="N115" s="227">
        <v>0</v>
      </c>
      <c r="O115" s="227">
        <f>ROUND(E115*N115,2)</f>
        <v>0</v>
      </c>
      <c r="P115" s="227">
        <v>0</v>
      </c>
      <c r="Q115" s="227">
        <f>ROUND(E115*P115,2)</f>
        <v>0</v>
      </c>
      <c r="R115" s="227"/>
      <c r="S115" s="227" t="s">
        <v>159</v>
      </c>
      <c r="T115" s="227" t="s">
        <v>107</v>
      </c>
      <c r="U115" s="227">
        <v>0</v>
      </c>
      <c r="V115" s="227">
        <f>ROUND(E115*U115,2)</f>
        <v>0</v>
      </c>
      <c r="W115" s="22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114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2.5" outlineLevel="1" x14ac:dyDescent="0.2">
      <c r="A116" s="224"/>
      <c r="B116" s="225"/>
      <c r="C116" s="258" t="s">
        <v>247</v>
      </c>
      <c r="D116" s="229"/>
      <c r="E116" s="230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110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ht="33.75" outlineLevel="1" x14ac:dyDescent="0.2">
      <c r="A117" s="224"/>
      <c r="B117" s="225"/>
      <c r="C117" s="258" t="s">
        <v>248</v>
      </c>
      <c r="D117" s="229"/>
      <c r="E117" s="230"/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110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24"/>
      <c r="B118" s="225"/>
      <c r="C118" s="258" t="s">
        <v>249</v>
      </c>
      <c r="D118" s="229"/>
      <c r="E118" s="230"/>
      <c r="F118" s="227"/>
      <c r="G118" s="227"/>
      <c r="H118" s="227"/>
      <c r="I118" s="227"/>
      <c r="J118" s="227"/>
      <c r="K118" s="227"/>
      <c r="L118" s="227"/>
      <c r="M118" s="227"/>
      <c r="N118" s="227"/>
      <c r="O118" s="227"/>
      <c r="P118" s="227"/>
      <c r="Q118" s="227"/>
      <c r="R118" s="227"/>
      <c r="S118" s="227"/>
      <c r="T118" s="227"/>
      <c r="U118" s="227"/>
      <c r="V118" s="227"/>
      <c r="W118" s="22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110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ht="22.5" outlineLevel="1" x14ac:dyDescent="0.2">
      <c r="A119" s="224"/>
      <c r="B119" s="225"/>
      <c r="C119" s="258" t="s">
        <v>250</v>
      </c>
      <c r="D119" s="229"/>
      <c r="E119" s="230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110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24"/>
      <c r="B120" s="225"/>
      <c r="C120" s="258" t="s">
        <v>56</v>
      </c>
      <c r="D120" s="229"/>
      <c r="E120" s="230">
        <v>3</v>
      </c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110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40">
        <v>41</v>
      </c>
      <c r="B121" s="241" t="s">
        <v>251</v>
      </c>
      <c r="C121" s="257" t="s">
        <v>252</v>
      </c>
      <c r="D121" s="242" t="s">
        <v>246</v>
      </c>
      <c r="E121" s="243">
        <v>5</v>
      </c>
      <c r="F121" s="244"/>
      <c r="G121" s="245">
        <f>ROUND(E121*F121,2)</f>
        <v>0</v>
      </c>
      <c r="H121" s="228"/>
      <c r="I121" s="227">
        <f>ROUND(E121*H121,2)</f>
        <v>0</v>
      </c>
      <c r="J121" s="228"/>
      <c r="K121" s="227">
        <f>ROUND(E121*J121,2)</f>
        <v>0</v>
      </c>
      <c r="L121" s="227">
        <v>21</v>
      </c>
      <c r="M121" s="227">
        <f>G121*(1+L121/100)</f>
        <v>0</v>
      </c>
      <c r="N121" s="227">
        <v>0</v>
      </c>
      <c r="O121" s="227">
        <f>ROUND(E121*N121,2)</f>
        <v>0</v>
      </c>
      <c r="P121" s="227">
        <v>0</v>
      </c>
      <c r="Q121" s="227">
        <f>ROUND(E121*P121,2)</f>
        <v>0</v>
      </c>
      <c r="R121" s="227"/>
      <c r="S121" s="227" t="s">
        <v>159</v>
      </c>
      <c r="T121" s="227" t="s">
        <v>107</v>
      </c>
      <c r="U121" s="227">
        <v>0</v>
      </c>
      <c r="V121" s="227">
        <f>ROUND(E121*U121,2)</f>
        <v>0</v>
      </c>
      <c r="W121" s="22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114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ht="33.75" outlineLevel="1" x14ac:dyDescent="0.2">
      <c r="A122" s="224"/>
      <c r="B122" s="225"/>
      <c r="C122" s="258" t="s">
        <v>253</v>
      </c>
      <c r="D122" s="229"/>
      <c r="E122" s="230"/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110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ht="33.75" outlineLevel="1" x14ac:dyDescent="0.2">
      <c r="A123" s="224"/>
      <c r="B123" s="225"/>
      <c r="C123" s="258" t="s">
        <v>248</v>
      </c>
      <c r="D123" s="229"/>
      <c r="E123" s="230"/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7"/>
      <c r="R123" s="227"/>
      <c r="S123" s="227"/>
      <c r="T123" s="227"/>
      <c r="U123" s="227"/>
      <c r="V123" s="227"/>
      <c r="W123" s="22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110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24"/>
      <c r="B124" s="225"/>
      <c r="C124" s="258" t="s">
        <v>254</v>
      </c>
      <c r="D124" s="229"/>
      <c r="E124" s="230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110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ht="22.5" outlineLevel="1" x14ac:dyDescent="0.2">
      <c r="A125" s="224"/>
      <c r="B125" s="225"/>
      <c r="C125" s="258" t="s">
        <v>255</v>
      </c>
      <c r="D125" s="229"/>
      <c r="E125" s="230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110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24"/>
      <c r="B126" s="225"/>
      <c r="C126" s="258" t="s">
        <v>256</v>
      </c>
      <c r="D126" s="229"/>
      <c r="E126" s="230">
        <v>5</v>
      </c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110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40">
        <v>42</v>
      </c>
      <c r="B127" s="241" t="s">
        <v>257</v>
      </c>
      <c r="C127" s="257" t="s">
        <v>258</v>
      </c>
      <c r="D127" s="242" t="s">
        <v>246</v>
      </c>
      <c r="E127" s="243">
        <v>1</v>
      </c>
      <c r="F127" s="244"/>
      <c r="G127" s="245">
        <f>ROUND(E127*F127,2)</f>
        <v>0</v>
      </c>
      <c r="H127" s="228"/>
      <c r="I127" s="227">
        <f>ROUND(E127*H127,2)</f>
        <v>0</v>
      </c>
      <c r="J127" s="228"/>
      <c r="K127" s="227">
        <f>ROUND(E127*J127,2)</f>
        <v>0</v>
      </c>
      <c r="L127" s="227">
        <v>21</v>
      </c>
      <c r="M127" s="227">
        <f>G127*(1+L127/100)</f>
        <v>0</v>
      </c>
      <c r="N127" s="227">
        <v>0</v>
      </c>
      <c r="O127" s="227">
        <f>ROUND(E127*N127,2)</f>
        <v>0</v>
      </c>
      <c r="P127" s="227">
        <v>0</v>
      </c>
      <c r="Q127" s="227">
        <f>ROUND(E127*P127,2)</f>
        <v>0</v>
      </c>
      <c r="R127" s="227"/>
      <c r="S127" s="227" t="s">
        <v>159</v>
      </c>
      <c r="T127" s="227" t="s">
        <v>107</v>
      </c>
      <c r="U127" s="227">
        <v>0</v>
      </c>
      <c r="V127" s="227">
        <f>ROUND(E127*U127,2)</f>
        <v>0</v>
      </c>
      <c r="W127" s="22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114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ht="22.5" outlineLevel="1" x14ac:dyDescent="0.2">
      <c r="A128" s="224"/>
      <c r="B128" s="225"/>
      <c r="C128" s="258" t="s">
        <v>247</v>
      </c>
      <c r="D128" s="229"/>
      <c r="E128" s="230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110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ht="33.75" outlineLevel="1" x14ac:dyDescent="0.2">
      <c r="A129" s="224"/>
      <c r="B129" s="225"/>
      <c r="C129" s="258" t="s">
        <v>248</v>
      </c>
      <c r="D129" s="229"/>
      <c r="E129" s="230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110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24"/>
      <c r="B130" s="225"/>
      <c r="C130" s="258" t="s">
        <v>259</v>
      </c>
      <c r="D130" s="229"/>
      <c r="E130" s="230"/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110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24"/>
      <c r="B131" s="225"/>
      <c r="C131" s="258" t="s">
        <v>260</v>
      </c>
      <c r="D131" s="229"/>
      <c r="E131" s="230"/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110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ht="22.5" outlineLevel="1" x14ac:dyDescent="0.2">
      <c r="A132" s="224"/>
      <c r="B132" s="225"/>
      <c r="C132" s="258" t="s">
        <v>255</v>
      </c>
      <c r="D132" s="229"/>
      <c r="E132" s="230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110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24"/>
      <c r="B133" s="225"/>
      <c r="C133" s="258" t="s">
        <v>261</v>
      </c>
      <c r="D133" s="229"/>
      <c r="E133" s="230">
        <v>1</v>
      </c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110</v>
      </c>
      <c r="AH133" s="207">
        <v>0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40">
        <v>43</v>
      </c>
      <c r="B134" s="241" t="s">
        <v>262</v>
      </c>
      <c r="C134" s="257" t="s">
        <v>263</v>
      </c>
      <c r="D134" s="242" t="s">
        <v>246</v>
      </c>
      <c r="E134" s="243">
        <v>4</v>
      </c>
      <c r="F134" s="244"/>
      <c r="G134" s="245">
        <f>ROUND(E134*F134,2)</f>
        <v>0</v>
      </c>
      <c r="H134" s="228"/>
      <c r="I134" s="227">
        <f>ROUND(E134*H134,2)</f>
        <v>0</v>
      </c>
      <c r="J134" s="228"/>
      <c r="K134" s="227">
        <f>ROUND(E134*J134,2)</f>
        <v>0</v>
      </c>
      <c r="L134" s="227">
        <v>21</v>
      </c>
      <c r="M134" s="227">
        <f>G134*(1+L134/100)</f>
        <v>0</v>
      </c>
      <c r="N134" s="227">
        <v>0</v>
      </c>
      <c r="O134" s="227">
        <f>ROUND(E134*N134,2)</f>
        <v>0</v>
      </c>
      <c r="P134" s="227">
        <v>0</v>
      </c>
      <c r="Q134" s="227">
        <f>ROUND(E134*P134,2)</f>
        <v>0</v>
      </c>
      <c r="R134" s="227"/>
      <c r="S134" s="227" t="s">
        <v>159</v>
      </c>
      <c r="T134" s="227" t="s">
        <v>107</v>
      </c>
      <c r="U134" s="227">
        <v>0</v>
      </c>
      <c r="V134" s="227">
        <f>ROUND(E134*U134,2)</f>
        <v>0</v>
      </c>
      <c r="W134" s="22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114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ht="22.5" outlineLevel="1" x14ac:dyDescent="0.2">
      <c r="A135" s="224"/>
      <c r="B135" s="225"/>
      <c r="C135" s="258" t="s">
        <v>247</v>
      </c>
      <c r="D135" s="229"/>
      <c r="E135" s="230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P135" s="227"/>
      <c r="Q135" s="227"/>
      <c r="R135" s="227"/>
      <c r="S135" s="227"/>
      <c r="T135" s="227"/>
      <c r="U135" s="227"/>
      <c r="V135" s="227"/>
      <c r="W135" s="22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110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ht="33.75" outlineLevel="1" x14ac:dyDescent="0.2">
      <c r="A136" s="224"/>
      <c r="B136" s="225"/>
      <c r="C136" s="258" t="s">
        <v>248</v>
      </c>
      <c r="D136" s="229"/>
      <c r="E136" s="230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110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24"/>
      <c r="B137" s="225"/>
      <c r="C137" s="258" t="s">
        <v>249</v>
      </c>
      <c r="D137" s="229"/>
      <c r="E137" s="230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110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ht="22.5" outlineLevel="1" x14ac:dyDescent="0.2">
      <c r="A138" s="224"/>
      <c r="B138" s="225"/>
      <c r="C138" s="258" t="s">
        <v>264</v>
      </c>
      <c r="D138" s="229"/>
      <c r="E138" s="230"/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110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24"/>
      <c r="B139" s="225"/>
      <c r="C139" s="258" t="s">
        <v>265</v>
      </c>
      <c r="D139" s="229"/>
      <c r="E139" s="230">
        <v>4</v>
      </c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110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40">
        <v>44</v>
      </c>
      <c r="B140" s="241" t="s">
        <v>266</v>
      </c>
      <c r="C140" s="257" t="s">
        <v>267</v>
      </c>
      <c r="D140" s="242" t="s">
        <v>246</v>
      </c>
      <c r="E140" s="243">
        <v>6</v>
      </c>
      <c r="F140" s="244"/>
      <c r="G140" s="245">
        <f>ROUND(E140*F140,2)</f>
        <v>0</v>
      </c>
      <c r="H140" s="228"/>
      <c r="I140" s="227">
        <f>ROUND(E140*H140,2)</f>
        <v>0</v>
      </c>
      <c r="J140" s="228"/>
      <c r="K140" s="227">
        <f>ROUND(E140*J140,2)</f>
        <v>0</v>
      </c>
      <c r="L140" s="227">
        <v>21</v>
      </c>
      <c r="M140" s="227">
        <f>G140*(1+L140/100)</f>
        <v>0</v>
      </c>
      <c r="N140" s="227">
        <v>0</v>
      </c>
      <c r="O140" s="227">
        <f>ROUND(E140*N140,2)</f>
        <v>0</v>
      </c>
      <c r="P140" s="227">
        <v>0</v>
      </c>
      <c r="Q140" s="227">
        <f>ROUND(E140*P140,2)</f>
        <v>0</v>
      </c>
      <c r="R140" s="227"/>
      <c r="S140" s="227" t="s">
        <v>159</v>
      </c>
      <c r="T140" s="227" t="s">
        <v>107</v>
      </c>
      <c r="U140" s="227">
        <v>0</v>
      </c>
      <c r="V140" s="227">
        <f>ROUND(E140*U140,2)</f>
        <v>0</v>
      </c>
      <c r="W140" s="227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114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ht="22.5" outlineLevel="1" x14ac:dyDescent="0.2">
      <c r="A141" s="224"/>
      <c r="B141" s="225"/>
      <c r="C141" s="258" t="s">
        <v>247</v>
      </c>
      <c r="D141" s="229"/>
      <c r="E141" s="230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110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ht="33.75" outlineLevel="1" x14ac:dyDescent="0.2">
      <c r="A142" s="224"/>
      <c r="B142" s="225"/>
      <c r="C142" s="258" t="s">
        <v>248</v>
      </c>
      <c r="D142" s="229"/>
      <c r="E142" s="230"/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110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24"/>
      <c r="B143" s="225"/>
      <c r="C143" s="258" t="s">
        <v>249</v>
      </c>
      <c r="D143" s="229"/>
      <c r="E143" s="230"/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7"/>
      <c r="R143" s="227"/>
      <c r="S143" s="227"/>
      <c r="T143" s="227"/>
      <c r="U143" s="227"/>
      <c r="V143" s="227"/>
      <c r="W143" s="227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110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ht="22.5" outlineLevel="1" x14ac:dyDescent="0.2">
      <c r="A144" s="224"/>
      <c r="B144" s="225"/>
      <c r="C144" s="258" t="s">
        <v>264</v>
      </c>
      <c r="D144" s="229"/>
      <c r="E144" s="230"/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110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24"/>
      <c r="B145" s="225"/>
      <c r="C145" s="258" t="s">
        <v>268</v>
      </c>
      <c r="D145" s="229"/>
      <c r="E145" s="230">
        <v>6</v>
      </c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110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40">
        <v>45</v>
      </c>
      <c r="B146" s="241" t="s">
        <v>269</v>
      </c>
      <c r="C146" s="257" t="s">
        <v>270</v>
      </c>
      <c r="D146" s="242" t="s">
        <v>246</v>
      </c>
      <c r="E146" s="243">
        <v>1</v>
      </c>
      <c r="F146" s="244"/>
      <c r="G146" s="245">
        <f>ROUND(E146*F146,2)</f>
        <v>0</v>
      </c>
      <c r="H146" s="228"/>
      <c r="I146" s="227">
        <f>ROUND(E146*H146,2)</f>
        <v>0</v>
      </c>
      <c r="J146" s="228"/>
      <c r="K146" s="227">
        <f>ROUND(E146*J146,2)</f>
        <v>0</v>
      </c>
      <c r="L146" s="227">
        <v>21</v>
      </c>
      <c r="M146" s="227">
        <f>G146*(1+L146/100)</f>
        <v>0</v>
      </c>
      <c r="N146" s="227">
        <v>0</v>
      </c>
      <c r="O146" s="227">
        <f>ROUND(E146*N146,2)</f>
        <v>0</v>
      </c>
      <c r="P146" s="227">
        <v>0</v>
      </c>
      <c r="Q146" s="227">
        <f>ROUND(E146*P146,2)</f>
        <v>0</v>
      </c>
      <c r="R146" s="227"/>
      <c r="S146" s="227" t="s">
        <v>159</v>
      </c>
      <c r="T146" s="227" t="s">
        <v>107</v>
      </c>
      <c r="U146" s="227">
        <v>0</v>
      </c>
      <c r="V146" s="227">
        <f>ROUND(E146*U146,2)</f>
        <v>0</v>
      </c>
      <c r="W146" s="22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114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ht="22.5" outlineLevel="1" x14ac:dyDescent="0.2">
      <c r="A147" s="224"/>
      <c r="B147" s="225"/>
      <c r="C147" s="260" t="s">
        <v>271</v>
      </c>
      <c r="D147" s="246"/>
      <c r="E147" s="246"/>
      <c r="F147" s="246"/>
      <c r="G147" s="246"/>
      <c r="H147" s="227"/>
      <c r="I147" s="227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147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53" t="str">
        <f>C147</f>
        <v>Úprava vnitřní strany – nová vnitřní křídla se zabudováním středního sloupku šířky 100 mm pro osazení příčky WC.</v>
      </c>
      <c r="BB147" s="207"/>
      <c r="BC147" s="207"/>
      <c r="BD147" s="207"/>
      <c r="BE147" s="207"/>
      <c r="BF147" s="207"/>
      <c r="BG147" s="207"/>
      <c r="BH147" s="207"/>
    </row>
    <row r="148" spans="1:60" ht="22.5" outlineLevel="1" x14ac:dyDescent="0.2">
      <c r="A148" s="224"/>
      <c r="B148" s="225"/>
      <c r="C148" s="258" t="s">
        <v>247</v>
      </c>
      <c r="D148" s="229"/>
      <c r="E148" s="230"/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110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ht="33.75" outlineLevel="1" x14ac:dyDescent="0.2">
      <c r="A149" s="224"/>
      <c r="B149" s="225"/>
      <c r="C149" s="258" t="s">
        <v>248</v>
      </c>
      <c r="D149" s="229"/>
      <c r="E149" s="230"/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110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24"/>
      <c r="B150" s="225"/>
      <c r="C150" s="258" t="s">
        <v>249</v>
      </c>
      <c r="D150" s="229"/>
      <c r="E150" s="230"/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110</v>
      </c>
      <c r="AH150" s="207">
        <v>0</v>
      </c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ht="22.5" outlineLevel="1" x14ac:dyDescent="0.2">
      <c r="A151" s="224"/>
      <c r="B151" s="225"/>
      <c r="C151" s="258" t="s">
        <v>264</v>
      </c>
      <c r="D151" s="229"/>
      <c r="E151" s="230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110</v>
      </c>
      <c r="AH151" s="207">
        <v>0</v>
      </c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24"/>
      <c r="B152" s="225"/>
      <c r="C152" s="258" t="s">
        <v>261</v>
      </c>
      <c r="D152" s="229"/>
      <c r="E152" s="230">
        <v>1</v>
      </c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110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40">
        <v>46</v>
      </c>
      <c r="B153" s="241" t="s">
        <v>272</v>
      </c>
      <c r="C153" s="257" t="s">
        <v>273</v>
      </c>
      <c r="D153" s="242" t="s">
        <v>246</v>
      </c>
      <c r="E153" s="243">
        <v>1</v>
      </c>
      <c r="F153" s="244"/>
      <c r="G153" s="245">
        <f>ROUND(E153*F153,2)</f>
        <v>0</v>
      </c>
      <c r="H153" s="228"/>
      <c r="I153" s="227">
        <f>ROUND(E153*H153,2)</f>
        <v>0</v>
      </c>
      <c r="J153" s="228"/>
      <c r="K153" s="227">
        <f>ROUND(E153*J153,2)</f>
        <v>0</v>
      </c>
      <c r="L153" s="227">
        <v>21</v>
      </c>
      <c r="M153" s="227">
        <f>G153*(1+L153/100)</f>
        <v>0</v>
      </c>
      <c r="N153" s="227">
        <v>0</v>
      </c>
      <c r="O153" s="227">
        <f>ROUND(E153*N153,2)</f>
        <v>0</v>
      </c>
      <c r="P153" s="227">
        <v>0</v>
      </c>
      <c r="Q153" s="227">
        <f>ROUND(E153*P153,2)</f>
        <v>0</v>
      </c>
      <c r="R153" s="227"/>
      <c r="S153" s="227" t="s">
        <v>159</v>
      </c>
      <c r="T153" s="227" t="s">
        <v>107</v>
      </c>
      <c r="U153" s="227">
        <v>0</v>
      </c>
      <c r="V153" s="227">
        <f>ROUND(E153*U153,2)</f>
        <v>0</v>
      </c>
      <c r="W153" s="22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114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ht="22.5" outlineLevel="1" x14ac:dyDescent="0.2">
      <c r="A154" s="224"/>
      <c r="B154" s="225"/>
      <c r="C154" s="258" t="s">
        <v>247</v>
      </c>
      <c r="D154" s="229"/>
      <c r="E154" s="230"/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110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ht="33.75" outlineLevel="1" x14ac:dyDescent="0.2">
      <c r="A155" s="224"/>
      <c r="B155" s="225"/>
      <c r="C155" s="258" t="s">
        <v>248</v>
      </c>
      <c r="D155" s="229"/>
      <c r="E155" s="230"/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110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24"/>
      <c r="B156" s="225"/>
      <c r="C156" s="258" t="s">
        <v>249</v>
      </c>
      <c r="D156" s="229"/>
      <c r="E156" s="230"/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110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ht="22.5" outlineLevel="1" x14ac:dyDescent="0.2">
      <c r="A157" s="224"/>
      <c r="B157" s="225"/>
      <c r="C157" s="258" t="s">
        <v>264</v>
      </c>
      <c r="D157" s="229"/>
      <c r="E157" s="230"/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110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24"/>
      <c r="B158" s="225"/>
      <c r="C158" s="258" t="s">
        <v>261</v>
      </c>
      <c r="D158" s="229"/>
      <c r="E158" s="230">
        <v>1</v>
      </c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110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24">
        <v>47</v>
      </c>
      <c r="B159" s="225" t="s">
        <v>274</v>
      </c>
      <c r="C159" s="262" t="s">
        <v>275</v>
      </c>
      <c r="D159" s="226" t="s">
        <v>0</v>
      </c>
      <c r="E159" s="254"/>
      <c r="F159" s="228"/>
      <c r="G159" s="227">
        <f>ROUND(E159*F159,2)</f>
        <v>0</v>
      </c>
      <c r="H159" s="228"/>
      <c r="I159" s="227">
        <f>ROUND(E159*H159,2)</f>
        <v>0</v>
      </c>
      <c r="J159" s="228"/>
      <c r="K159" s="227">
        <f>ROUND(E159*J159,2)</f>
        <v>0</v>
      </c>
      <c r="L159" s="227">
        <v>21</v>
      </c>
      <c r="M159" s="227">
        <f>G159*(1+L159/100)</f>
        <v>0</v>
      </c>
      <c r="N159" s="227">
        <v>0</v>
      </c>
      <c r="O159" s="227">
        <f>ROUND(E159*N159,2)</f>
        <v>0</v>
      </c>
      <c r="P159" s="227">
        <v>0</v>
      </c>
      <c r="Q159" s="227">
        <f>ROUND(E159*P159,2)</f>
        <v>0</v>
      </c>
      <c r="R159" s="227"/>
      <c r="S159" s="227" t="s">
        <v>106</v>
      </c>
      <c r="T159" s="227" t="s">
        <v>107</v>
      </c>
      <c r="U159" s="227">
        <v>0</v>
      </c>
      <c r="V159" s="227">
        <f>ROUND(E159*U159,2)</f>
        <v>0</v>
      </c>
      <c r="W159" s="22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188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x14ac:dyDescent="0.2">
      <c r="A160" s="234" t="s">
        <v>101</v>
      </c>
      <c r="B160" s="235" t="s">
        <v>70</v>
      </c>
      <c r="C160" s="256" t="s">
        <v>71</v>
      </c>
      <c r="D160" s="236"/>
      <c r="E160" s="237"/>
      <c r="F160" s="238"/>
      <c r="G160" s="239">
        <f>SUMIF(AG161:AG170,"&lt;&gt;NOR",G161:G170)</f>
        <v>0</v>
      </c>
      <c r="H160" s="233"/>
      <c r="I160" s="233">
        <f>SUM(I161:I170)</f>
        <v>0</v>
      </c>
      <c r="J160" s="233"/>
      <c r="K160" s="233">
        <f>SUM(K161:K170)</f>
        <v>0</v>
      </c>
      <c r="L160" s="233"/>
      <c r="M160" s="233">
        <f>SUM(M161:M170)</f>
        <v>0</v>
      </c>
      <c r="N160" s="233"/>
      <c r="O160" s="233">
        <f>SUM(O161:O170)</f>
        <v>0</v>
      </c>
      <c r="P160" s="233"/>
      <c r="Q160" s="233">
        <f>SUM(Q161:Q170)</f>
        <v>0</v>
      </c>
      <c r="R160" s="233"/>
      <c r="S160" s="233"/>
      <c r="T160" s="233"/>
      <c r="U160" s="233"/>
      <c r="V160" s="233">
        <f>SUM(V161:V170)</f>
        <v>0</v>
      </c>
      <c r="W160" s="233"/>
      <c r="AG160" t="s">
        <v>102</v>
      </c>
    </row>
    <row r="161" spans="1:60" outlineLevel="1" x14ac:dyDescent="0.2">
      <c r="A161" s="240">
        <v>48</v>
      </c>
      <c r="B161" s="241" t="s">
        <v>276</v>
      </c>
      <c r="C161" s="257" t="s">
        <v>277</v>
      </c>
      <c r="D161" s="242" t="s">
        <v>246</v>
      </c>
      <c r="E161" s="243">
        <v>1</v>
      </c>
      <c r="F161" s="244"/>
      <c r="G161" s="245">
        <f>ROUND(E161*F161,2)</f>
        <v>0</v>
      </c>
      <c r="H161" s="228"/>
      <c r="I161" s="227">
        <f>ROUND(E161*H161,2)</f>
        <v>0</v>
      </c>
      <c r="J161" s="228"/>
      <c r="K161" s="227">
        <f>ROUND(E161*J161,2)</f>
        <v>0</v>
      </c>
      <c r="L161" s="227">
        <v>21</v>
      </c>
      <c r="M161" s="227">
        <f>G161*(1+L161/100)</f>
        <v>0</v>
      </c>
      <c r="N161" s="227">
        <v>0</v>
      </c>
      <c r="O161" s="227">
        <f>ROUND(E161*N161,2)</f>
        <v>0</v>
      </c>
      <c r="P161" s="227">
        <v>0</v>
      </c>
      <c r="Q161" s="227">
        <f>ROUND(E161*P161,2)</f>
        <v>0</v>
      </c>
      <c r="R161" s="227"/>
      <c r="S161" s="227" t="s">
        <v>159</v>
      </c>
      <c r="T161" s="227" t="s">
        <v>107</v>
      </c>
      <c r="U161" s="227">
        <v>0</v>
      </c>
      <c r="V161" s="227">
        <f>ROUND(E161*U161,2)</f>
        <v>0</v>
      </c>
      <c r="W161" s="22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114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ht="22.5" outlineLevel="1" x14ac:dyDescent="0.2">
      <c r="A162" s="224"/>
      <c r="B162" s="225"/>
      <c r="C162" s="258" t="s">
        <v>278</v>
      </c>
      <c r="D162" s="229"/>
      <c r="E162" s="230">
        <v>1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110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40">
        <v>49</v>
      </c>
      <c r="B163" s="241" t="s">
        <v>279</v>
      </c>
      <c r="C163" s="257" t="s">
        <v>280</v>
      </c>
      <c r="D163" s="242" t="s">
        <v>246</v>
      </c>
      <c r="E163" s="243">
        <v>2</v>
      </c>
      <c r="F163" s="244"/>
      <c r="G163" s="245">
        <f>ROUND(E163*F163,2)</f>
        <v>0</v>
      </c>
      <c r="H163" s="228"/>
      <c r="I163" s="227">
        <f>ROUND(E163*H163,2)</f>
        <v>0</v>
      </c>
      <c r="J163" s="228"/>
      <c r="K163" s="227">
        <f>ROUND(E163*J163,2)</f>
        <v>0</v>
      </c>
      <c r="L163" s="227">
        <v>21</v>
      </c>
      <c r="M163" s="227">
        <f>G163*(1+L163/100)</f>
        <v>0</v>
      </c>
      <c r="N163" s="227">
        <v>0</v>
      </c>
      <c r="O163" s="227">
        <f>ROUND(E163*N163,2)</f>
        <v>0</v>
      </c>
      <c r="P163" s="227">
        <v>0</v>
      </c>
      <c r="Q163" s="227">
        <f>ROUND(E163*P163,2)</f>
        <v>0</v>
      </c>
      <c r="R163" s="227"/>
      <c r="S163" s="227" t="s">
        <v>159</v>
      </c>
      <c r="T163" s="227" t="s">
        <v>107</v>
      </c>
      <c r="U163" s="227">
        <v>0</v>
      </c>
      <c r="V163" s="227">
        <f>ROUND(E163*U163,2)</f>
        <v>0</v>
      </c>
      <c r="W163" s="22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114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24"/>
      <c r="B164" s="225"/>
      <c r="C164" s="260" t="s">
        <v>281</v>
      </c>
      <c r="D164" s="246"/>
      <c r="E164" s="246"/>
      <c r="F164" s="246"/>
      <c r="G164" s="246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147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ht="22.5" outlineLevel="1" x14ac:dyDescent="0.2">
      <c r="A165" s="224"/>
      <c r="B165" s="225"/>
      <c r="C165" s="258" t="s">
        <v>282</v>
      </c>
      <c r="D165" s="229"/>
      <c r="E165" s="230">
        <v>2</v>
      </c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110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40">
        <v>50</v>
      </c>
      <c r="B166" s="241" t="s">
        <v>283</v>
      </c>
      <c r="C166" s="257" t="s">
        <v>284</v>
      </c>
      <c r="D166" s="242" t="s">
        <v>246</v>
      </c>
      <c r="E166" s="243">
        <v>4</v>
      </c>
      <c r="F166" s="244"/>
      <c r="G166" s="245">
        <f>ROUND(E166*F166,2)</f>
        <v>0</v>
      </c>
      <c r="H166" s="228"/>
      <c r="I166" s="227">
        <f>ROUND(E166*H166,2)</f>
        <v>0</v>
      </c>
      <c r="J166" s="228"/>
      <c r="K166" s="227">
        <f>ROUND(E166*J166,2)</f>
        <v>0</v>
      </c>
      <c r="L166" s="227">
        <v>21</v>
      </c>
      <c r="M166" s="227">
        <f>G166*(1+L166/100)</f>
        <v>0</v>
      </c>
      <c r="N166" s="227">
        <v>0</v>
      </c>
      <c r="O166" s="227">
        <f>ROUND(E166*N166,2)</f>
        <v>0</v>
      </c>
      <c r="P166" s="227">
        <v>0</v>
      </c>
      <c r="Q166" s="227">
        <f>ROUND(E166*P166,2)</f>
        <v>0</v>
      </c>
      <c r="R166" s="227"/>
      <c r="S166" s="227" t="s">
        <v>159</v>
      </c>
      <c r="T166" s="227" t="s">
        <v>107</v>
      </c>
      <c r="U166" s="227">
        <v>0</v>
      </c>
      <c r="V166" s="227">
        <f>ROUND(E166*U166,2)</f>
        <v>0</v>
      </c>
      <c r="W166" s="22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114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ht="22.5" outlineLevel="1" x14ac:dyDescent="0.2">
      <c r="A167" s="224"/>
      <c r="B167" s="225"/>
      <c r="C167" s="258" t="s">
        <v>285</v>
      </c>
      <c r="D167" s="229"/>
      <c r="E167" s="230">
        <v>4</v>
      </c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110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40">
        <v>51</v>
      </c>
      <c r="B168" s="241" t="s">
        <v>286</v>
      </c>
      <c r="C168" s="257" t="s">
        <v>287</v>
      </c>
      <c r="D168" s="242" t="s">
        <v>246</v>
      </c>
      <c r="E168" s="243">
        <v>4</v>
      </c>
      <c r="F168" s="244"/>
      <c r="G168" s="245">
        <f>ROUND(E168*F168,2)</f>
        <v>0</v>
      </c>
      <c r="H168" s="228"/>
      <c r="I168" s="227">
        <f>ROUND(E168*H168,2)</f>
        <v>0</v>
      </c>
      <c r="J168" s="228"/>
      <c r="K168" s="227">
        <f>ROUND(E168*J168,2)</f>
        <v>0</v>
      </c>
      <c r="L168" s="227">
        <v>21</v>
      </c>
      <c r="M168" s="227">
        <f>G168*(1+L168/100)</f>
        <v>0</v>
      </c>
      <c r="N168" s="227">
        <v>0</v>
      </c>
      <c r="O168" s="227">
        <f>ROUND(E168*N168,2)</f>
        <v>0</v>
      </c>
      <c r="P168" s="227">
        <v>0</v>
      </c>
      <c r="Q168" s="227">
        <f>ROUND(E168*P168,2)</f>
        <v>0</v>
      </c>
      <c r="R168" s="227"/>
      <c r="S168" s="227" t="s">
        <v>159</v>
      </c>
      <c r="T168" s="227" t="s">
        <v>107</v>
      </c>
      <c r="U168" s="227">
        <v>0</v>
      </c>
      <c r="V168" s="227">
        <f>ROUND(E168*U168,2)</f>
        <v>0</v>
      </c>
      <c r="W168" s="22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114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ht="22.5" outlineLevel="1" x14ac:dyDescent="0.2">
      <c r="A169" s="224"/>
      <c r="B169" s="225"/>
      <c r="C169" s="258" t="s">
        <v>288</v>
      </c>
      <c r="D169" s="229"/>
      <c r="E169" s="230">
        <v>4</v>
      </c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110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24">
        <v>52</v>
      </c>
      <c r="B170" s="225" t="s">
        <v>289</v>
      </c>
      <c r="C170" s="262" t="s">
        <v>290</v>
      </c>
      <c r="D170" s="226" t="s">
        <v>0</v>
      </c>
      <c r="E170" s="254"/>
      <c r="F170" s="228"/>
      <c r="G170" s="227">
        <f>ROUND(E170*F170,2)</f>
        <v>0</v>
      </c>
      <c r="H170" s="228"/>
      <c r="I170" s="227">
        <f>ROUND(E170*H170,2)</f>
        <v>0</v>
      </c>
      <c r="J170" s="228"/>
      <c r="K170" s="227">
        <f>ROUND(E170*J170,2)</f>
        <v>0</v>
      </c>
      <c r="L170" s="227">
        <v>21</v>
      </c>
      <c r="M170" s="227">
        <f>G170*(1+L170/100)</f>
        <v>0</v>
      </c>
      <c r="N170" s="227">
        <v>0</v>
      </c>
      <c r="O170" s="227">
        <f>ROUND(E170*N170,2)</f>
        <v>0</v>
      </c>
      <c r="P170" s="227">
        <v>0</v>
      </c>
      <c r="Q170" s="227">
        <f>ROUND(E170*P170,2)</f>
        <v>0</v>
      </c>
      <c r="R170" s="227"/>
      <c r="S170" s="227" t="s">
        <v>106</v>
      </c>
      <c r="T170" s="227" t="s">
        <v>107</v>
      </c>
      <c r="U170" s="227">
        <v>0</v>
      </c>
      <c r="V170" s="227">
        <f>ROUND(E170*U170,2)</f>
        <v>0</v>
      </c>
      <c r="W170" s="227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188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x14ac:dyDescent="0.2">
      <c r="A171" s="234" t="s">
        <v>101</v>
      </c>
      <c r="B171" s="235" t="s">
        <v>72</v>
      </c>
      <c r="C171" s="256" t="s">
        <v>73</v>
      </c>
      <c r="D171" s="236"/>
      <c r="E171" s="237"/>
      <c r="F171" s="238"/>
      <c r="G171" s="239">
        <f>SUMIF(AG172:AG178,"&lt;&gt;NOR",G172:G178)</f>
        <v>0</v>
      </c>
      <c r="H171" s="233"/>
      <c r="I171" s="233">
        <f>SUM(I172:I178)</f>
        <v>0</v>
      </c>
      <c r="J171" s="233"/>
      <c r="K171" s="233">
        <f>SUM(K172:K178)</f>
        <v>0</v>
      </c>
      <c r="L171" s="233"/>
      <c r="M171" s="233">
        <f>SUM(M172:M178)</f>
        <v>0</v>
      </c>
      <c r="N171" s="233"/>
      <c r="O171" s="233">
        <f>SUM(O172:O178)</f>
        <v>0</v>
      </c>
      <c r="P171" s="233"/>
      <c r="Q171" s="233">
        <f>SUM(Q172:Q178)</f>
        <v>0</v>
      </c>
      <c r="R171" s="233"/>
      <c r="S171" s="233"/>
      <c r="T171" s="233"/>
      <c r="U171" s="233"/>
      <c r="V171" s="233">
        <f>SUM(V172:V178)</f>
        <v>19.729999999999997</v>
      </c>
      <c r="W171" s="233"/>
      <c r="AG171" t="s">
        <v>102</v>
      </c>
    </row>
    <row r="172" spans="1:60" outlineLevel="1" x14ac:dyDescent="0.2">
      <c r="A172" s="247">
        <v>53</v>
      </c>
      <c r="B172" s="248" t="s">
        <v>291</v>
      </c>
      <c r="C172" s="261" t="s">
        <v>292</v>
      </c>
      <c r="D172" s="249" t="s">
        <v>187</v>
      </c>
      <c r="E172" s="250">
        <v>7.1851800000000008</v>
      </c>
      <c r="F172" s="251"/>
      <c r="G172" s="252">
        <f>ROUND(E172*F172,2)</f>
        <v>0</v>
      </c>
      <c r="H172" s="228"/>
      <c r="I172" s="227">
        <f>ROUND(E172*H172,2)</f>
        <v>0</v>
      </c>
      <c r="J172" s="228"/>
      <c r="K172" s="227">
        <f>ROUND(E172*J172,2)</f>
        <v>0</v>
      </c>
      <c r="L172" s="227">
        <v>21</v>
      </c>
      <c r="M172" s="227">
        <f>G172*(1+L172/100)</f>
        <v>0</v>
      </c>
      <c r="N172" s="227">
        <v>0</v>
      </c>
      <c r="O172" s="227">
        <f>ROUND(E172*N172,2)</f>
        <v>0</v>
      </c>
      <c r="P172" s="227">
        <v>0</v>
      </c>
      <c r="Q172" s="227">
        <f>ROUND(E172*P172,2)</f>
        <v>0</v>
      </c>
      <c r="R172" s="227"/>
      <c r="S172" s="227" t="s">
        <v>106</v>
      </c>
      <c r="T172" s="227" t="s">
        <v>107</v>
      </c>
      <c r="U172" s="227">
        <v>0.27700000000000002</v>
      </c>
      <c r="V172" s="227">
        <f>ROUND(E172*U172,2)</f>
        <v>1.99</v>
      </c>
      <c r="W172" s="227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293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47">
        <v>54</v>
      </c>
      <c r="B173" s="248" t="s">
        <v>294</v>
      </c>
      <c r="C173" s="261" t="s">
        <v>295</v>
      </c>
      <c r="D173" s="249" t="s">
        <v>187</v>
      </c>
      <c r="E173" s="250">
        <v>7.1851800000000008</v>
      </c>
      <c r="F173" s="251"/>
      <c r="G173" s="252">
        <f>ROUND(E173*F173,2)</f>
        <v>0</v>
      </c>
      <c r="H173" s="228"/>
      <c r="I173" s="227">
        <f>ROUND(E173*H173,2)</f>
        <v>0</v>
      </c>
      <c r="J173" s="228"/>
      <c r="K173" s="227">
        <f>ROUND(E173*J173,2)</f>
        <v>0</v>
      </c>
      <c r="L173" s="227">
        <v>21</v>
      </c>
      <c r="M173" s="227">
        <f>G173*(1+L173/100)</f>
        <v>0</v>
      </c>
      <c r="N173" s="227">
        <v>0</v>
      </c>
      <c r="O173" s="227">
        <f>ROUND(E173*N173,2)</f>
        <v>0</v>
      </c>
      <c r="P173" s="227">
        <v>0</v>
      </c>
      <c r="Q173" s="227">
        <f>ROUND(E173*P173,2)</f>
        <v>0</v>
      </c>
      <c r="R173" s="227"/>
      <c r="S173" s="227" t="s">
        <v>106</v>
      </c>
      <c r="T173" s="227" t="s">
        <v>107</v>
      </c>
      <c r="U173" s="227">
        <v>0.93300000000000005</v>
      </c>
      <c r="V173" s="227">
        <f>ROUND(E173*U173,2)</f>
        <v>6.7</v>
      </c>
      <c r="W173" s="227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293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47">
        <v>55</v>
      </c>
      <c r="B174" s="248" t="s">
        <v>296</v>
      </c>
      <c r="C174" s="261" t="s">
        <v>297</v>
      </c>
      <c r="D174" s="249" t="s">
        <v>187</v>
      </c>
      <c r="E174" s="250">
        <v>7.1851800000000008</v>
      </c>
      <c r="F174" s="251"/>
      <c r="G174" s="252">
        <f>ROUND(E174*F174,2)</f>
        <v>0</v>
      </c>
      <c r="H174" s="228"/>
      <c r="I174" s="227">
        <f>ROUND(E174*H174,2)</f>
        <v>0</v>
      </c>
      <c r="J174" s="228"/>
      <c r="K174" s="227">
        <f>ROUND(E174*J174,2)</f>
        <v>0</v>
      </c>
      <c r="L174" s="227">
        <v>21</v>
      </c>
      <c r="M174" s="227">
        <f>G174*(1+L174/100)</f>
        <v>0</v>
      </c>
      <c r="N174" s="227">
        <v>0</v>
      </c>
      <c r="O174" s="227">
        <f>ROUND(E174*N174,2)</f>
        <v>0</v>
      </c>
      <c r="P174" s="227">
        <v>0</v>
      </c>
      <c r="Q174" s="227">
        <f>ROUND(E174*P174,2)</f>
        <v>0</v>
      </c>
      <c r="R174" s="227"/>
      <c r="S174" s="227" t="s">
        <v>106</v>
      </c>
      <c r="T174" s="227" t="s">
        <v>107</v>
      </c>
      <c r="U174" s="227">
        <v>0.49000000000000005</v>
      </c>
      <c r="V174" s="227">
        <f>ROUND(E174*U174,2)</f>
        <v>3.52</v>
      </c>
      <c r="W174" s="22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293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47">
        <v>56</v>
      </c>
      <c r="B175" s="248" t="s">
        <v>298</v>
      </c>
      <c r="C175" s="261" t="s">
        <v>299</v>
      </c>
      <c r="D175" s="249" t="s">
        <v>187</v>
      </c>
      <c r="E175" s="250">
        <v>7.1851800000000008</v>
      </c>
      <c r="F175" s="251"/>
      <c r="G175" s="252">
        <f>ROUND(E175*F175,2)</f>
        <v>0</v>
      </c>
      <c r="H175" s="228"/>
      <c r="I175" s="227">
        <f>ROUND(E175*H175,2)</f>
        <v>0</v>
      </c>
      <c r="J175" s="228"/>
      <c r="K175" s="227">
        <f>ROUND(E175*J175,2)</f>
        <v>0</v>
      </c>
      <c r="L175" s="227">
        <v>21</v>
      </c>
      <c r="M175" s="227">
        <f>G175*(1+L175/100)</f>
        <v>0</v>
      </c>
      <c r="N175" s="227">
        <v>0</v>
      </c>
      <c r="O175" s="227">
        <f>ROUND(E175*N175,2)</f>
        <v>0</v>
      </c>
      <c r="P175" s="227">
        <v>0</v>
      </c>
      <c r="Q175" s="227">
        <f>ROUND(E175*P175,2)</f>
        <v>0</v>
      </c>
      <c r="R175" s="227"/>
      <c r="S175" s="227" t="s">
        <v>106</v>
      </c>
      <c r="T175" s="227" t="s">
        <v>107</v>
      </c>
      <c r="U175" s="227">
        <v>0</v>
      </c>
      <c r="V175" s="227">
        <f>ROUND(E175*U175,2)</f>
        <v>0</v>
      </c>
      <c r="W175" s="227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293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47">
        <v>57</v>
      </c>
      <c r="B176" s="248" t="s">
        <v>300</v>
      </c>
      <c r="C176" s="261" t="s">
        <v>301</v>
      </c>
      <c r="D176" s="249" t="s">
        <v>187</v>
      </c>
      <c r="E176" s="250">
        <v>7.1851800000000008</v>
      </c>
      <c r="F176" s="251"/>
      <c r="G176" s="252">
        <f>ROUND(E176*F176,2)</f>
        <v>0</v>
      </c>
      <c r="H176" s="228"/>
      <c r="I176" s="227">
        <f>ROUND(E176*H176,2)</f>
        <v>0</v>
      </c>
      <c r="J176" s="228"/>
      <c r="K176" s="227">
        <f>ROUND(E176*J176,2)</f>
        <v>0</v>
      </c>
      <c r="L176" s="227">
        <v>21</v>
      </c>
      <c r="M176" s="227">
        <f>G176*(1+L176/100)</f>
        <v>0</v>
      </c>
      <c r="N176" s="227">
        <v>0</v>
      </c>
      <c r="O176" s="227">
        <f>ROUND(E176*N176,2)</f>
        <v>0</v>
      </c>
      <c r="P176" s="227">
        <v>0</v>
      </c>
      <c r="Q176" s="227">
        <f>ROUND(E176*P176,2)</f>
        <v>0</v>
      </c>
      <c r="R176" s="227"/>
      <c r="S176" s="227" t="s">
        <v>106</v>
      </c>
      <c r="T176" s="227" t="s">
        <v>107</v>
      </c>
      <c r="U176" s="227">
        <v>0.94200000000000006</v>
      </c>
      <c r="V176" s="227">
        <f>ROUND(E176*U176,2)</f>
        <v>6.77</v>
      </c>
      <c r="W176" s="22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293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47">
        <v>58</v>
      </c>
      <c r="B177" s="248" t="s">
        <v>302</v>
      </c>
      <c r="C177" s="261" t="s">
        <v>303</v>
      </c>
      <c r="D177" s="249" t="s">
        <v>187</v>
      </c>
      <c r="E177" s="250">
        <v>7.1851800000000008</v>
      </c>
      <c r="F177" s="251"/>
      <c r="G177" s="252">
        <f>ROUND(E177*F177,2)</f>
        <v>0</v>
      </c>
      <c r="H177" s="228"/>
      <c r="I177" s="227">
        <f>ROUND(E177*H177,2)</f>
        <v>0</v>
      </c>
      <c r="J177" s="228"/>
      <c r="K177" s="227">
        <f>ROUND(E177*J177,2)</f>
        <v>0</v>
      </c>
      <c r="L177" s="227">
        <v>21</v>
      </c>
      <c r="M177" s="227">
        <f>G177*(1+L177/100)</f>
        <v>0</v>
      </c>
      <c r="N177" s="227">
        <v>0</v>
      </c>
      <c r="O177" s="227">
        <f>ROUND(E177*N177,2)</f>
        <v>0</v>
      </c>
      <c r="P177" s="227">
        <v>0</v>
      </c>
      <c r="Q177" s="227">
        <f>ROUND(E177*P177,2)</f>
        <v>0</v>
      </c>
      <c r="R177" s="227"/>
      <c r="S177" s="227" t="s">
        <v>106</v>
      </c>
      <c r="T177" s="227" t="s">
        <v>107</v>
      </c>
      <c r="U177" s="227">
        <v>0.10500000000000001</v>
      </c>
      <c r="V177" s="227">
        <f>ROUND(E177*U177,2)</f>
        <v>0.75</v>
      </c>
      <c r="W177" s="22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293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47">
        <v>59</v>
      </c>
      <c r="B178" s="248" t="s">
        <v>304</v>
      </c>
      <c r="C178" s="261" t="s">
        <v>305</v>
      </c>
      <c r="D178" s="249" t="s">
        <v>187</v>
      </c>
      <c r="E178" s="250">
        <v>7.1851800000000008</v>
      </c>
      <c r="F178" s="251"/>
      <c r="G178" s="252">
        <f>ROUND(E178*F178,2)</f>
        <v>0</v>
      </c>
      <c r="H178" s="228"/>
      <c r="I178" s="227">
        <f>ROUND(E178*H178,2)</f>
        <v>0</v>
      </c>
      <c r="J178" s="228"/>
      <c r="K178" s="227">
        <f>ROUND(E178*J178,2)</f>
        <v>0</v>
      </c>
      <c r="L178" s="227">
        <v>21</v>
      </c>
      <c r="M178" s="227">
        <f>G178*(1+L178/100)</f>
        <v>0</v>
      </c>
      <c r="N178" s="227">
        <v>0</v>
      </c>
      <c r="O178" s="227">
        <f>ROUND(E178*N178,2)</f>
        <v>0</v>
      </c>
      <c r="P178" s="227">
        <v>0</v>
      </c>
      <c r="Q178" s="227">
        <f>ROUND(E178*P178,2)</f>
        <v>0</v>
      </c>
      <c r="R178" s="227"/>
      <c r="S178" s="227" t="s">
        <v>106</v>
      </c>
      <c r="T178" s="227" t="s">
        <v>107</v>
      </c>
      <c r="U178" s="227">
        <v>0</v>
      </c>
      <c r="V178" s="227">
        <f>ROUND(E178*U178,2)</f>
        <v>0</v>
      </c>
      <c r="W178" s="227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293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x14ac:dyDescent="0.2">
      <c r="A179" s="234" t="s">
        <v>101</v>
      </c>
      <c r="B179" s="235" t="s">
        <v>75</v>
      </c>
      <c r="C179" s="256" t="s">
        <v>29</v>
      </c>
      <c r="D179" s="236"/>
      <c r="E179" s="237"/>
      <c r="F179" s="238"/>
      <c r="G179" s="239">
        <f>SUMIF(AG180:AG181,"&lt;&gt;NOR",G180:G181)</f>
        <v>0</v>
      </c>
      <c r="H179" s="233"/>
      <c r="I179" s="233">
        <f>SUM(I180:I181)</f>
        <v>0</v>
      </c>
      <c r="J179" s="233"/>
      <c r="K179" s="233">
        <f>SUM(K180:K181)</f>
        <v>0</v>
      </c>
      <c r="L179" s="233"/>
      <c r="M179" s="233">
        <f>SUM(M180:M181)</f>
        <v>0</v>
      </c>
      <c r="N179" s="233"/>
      <c r="O179" s="233">
        <f>SUM(O180:O181)</f>
        <v>0</v>
      </c>
      <c r="P179" s="233"/>
      <c r="Q179" s="233">
        <f>SUM(Q180:Q181)</f>
        <v>0</v>
      </c>
      <c r="R179" s="233"/>
      <c r="S179" s="233"/>
      <c r="T179" s="233"/>
      <c r="U179" s="233"/>
      <c r="V179" s="233">
        <f>SUM(V180:V181)</f>
        <v>0</v>
      </c>
      <c r="W179" s="233"/>
      <c r="AG179" t="s">
        <v>102</v>
      </c>
    </row>
    <row r="180" spans="1:60" outlineLevel="1" x14ac:dyDescent="0.2">
      <c r="A180" s="247">
        <v>60</v>
      </c>
      <c r="B180" s="248" t="s">
        <v>306</v>
      </c>
      <c r="C180" s="261" t="s">
        <v>307</v>
      </c>
      <c r="D180" s="249" t="s">
        <v>308</v>
      </c>
      <c r="E180" s="250">
        <v>1</v>
      </c>
      <c r="F180" s="251"/>
      <c r="G180" s="252">
        <f>ROUND(E180*F180,2)</f>
        <v>0</v>
      </c>
      <c r="H180" s="228"/>
      <c r="I180" s="227">
        <f>ROUND(E180*H180,2)</f>
        <v>0</v>
      </c>
      <c r="J180" s="228"/>
      <c r="K180" s="227">
        <f>ROUND(E180*J180,2)</f>
        <v>0</v>
      </c>
      <c r="L180" s="227">
        <v>21</v>
      </c>
      <c r="M180" s="227">
        <f>G180*(1+L180/100)</f>
        <v>0</v>
      </c>
      <c r="N180" s="227">
        <v>0</v>
      </c>
      <c r="O180" s="227">
        <f>ROUND(E180*N180,2)</f>
        <v>0</v>
      </c>
      <c r="P180" s="227">
        <v>0</v>
      </c>
      <c r="Q180" s="227">
        <f>ROUND(E180*P180,2)</f>
        <v>0</v>
      </c>
      <c r="R180" s="227"/>
      <c r="S180" s="227" t="s">
        <v>106</v>
      </c>
      <c r="T180" s="227" t="s">
        <v>107</v>
      </c>
      <c r="U180" s="227">
        <v>0</v>
      </c>
      <c r="V180" s="227">
        <f>ROUND(E180*U180,2)</f>
        <v>0</v>
      </c>
      <c r="W180" s="22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309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40">
        <v>61</v>
      </c>
      <c r="B181" s="241" t="s">
        <v>310</v>
      </c>
      <c r="C181" s="257" t="s">
        <v>311</v>
      </c>
      <c r="D181" s="242" t="s">
        <v>308</v>
      </c>
      <c r="E181" s="243">
        <v>1</v>
      </c>
      <c r="F181" s="244"/>
      <c r="G181" s="245">
        <f>ROUND(E181*F181,2)</f>
        <v>0</v>
      </c>
      <c r="H181" s="228"/>
      <c r="I181" s="227">
        <f>ROUND(E181*H181,2)</f>
        <v>0</v>
      </c>
      <c r="J181" s="228"/>
      <c r="K181" s="227">
        <f>ROUND(E181*J181,2)</f>
        <v>0</v>
      </c>
      <c r="L181" s="227">
        <v>21</v>
      </c>
      <c r="M181" s="227">
        <f>G181*(1+L181/100)</f>
        <v>0</v>
      </c>
      <c r="N181" s="227">
        <v>0</v>
      </c>
      <c r="O181" s="227">
        <f>ROUND(E181*N181,2)</f>
        <v>0</v>
      </c>
      <c r="P181" s="227">
        <v>0</v>
      </c>
      <c r="Q181" s="227">
        <f>ROUND(E181*P181,2)</f>
        <v>0</v>
      </c>
      <c r="R181" s="227"/>
      <c r="S181" s="227" t="s">
        <v>106</v>
      </c>
      <c r="T181" s="227" t="s">
        <v>107</v>
      </c>
      <c r="U181" s="227">
        <v>0</v>
      </c>
      <c r="V181" s="227">
        <f>ROUND(E181*U181,2)</f>
        <v>0</v>
      </c>
      <c r="W181" s="227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309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x14ac:dyDescent="0.2">
      <c r="A182" s="5"/>
      <c r="B182" s="6"/>
      <c r="C182" s="263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AE182">
        <v>15</v>
      </c>
      <c r="AF182">
        <v>21</v>
      </c>
    </row>
    <row r="183" spans="1:60" x14ac:dyDescent="0.2">
      <c r="A183" s="210"/>
      <c r="B183" s="211" t="s">
        <v>31</v>
      </c>
      <c r="C183" s="264"/>
      <c r="D183" s="212"/>
      <c r="E183" s="213"/>
      <c r="F183" s="213"/>
      <c r="G183" s="255">
        <f>G8+G11+G56+G67+G75+G77+G114+G160+G171+G179</f>
        <v>0</v>
      </c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E183">
        <f>SUMIF(L7:L181,AE182,G7:G181)</f>
        <v>0</v>
      </c>
      <c r="AF183">
        <f>SUMIF(L7:L181,AF182,G7:G181)</f>
        <v>0</v>
      </c>
      <c r="AG183" t="s">
        <v>312</v>
      </c>
    </row>
    <row r="184" spans="1:60" x14ac:dyDescent="0.2">
      <c r="A184" s="5"/>
      <c r="B184" s="6"/>
      <c r="C184" s="263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60" x14ac:dyDescent="0.2">
      <c r="A185" s="5"/>
      <c r="B185" s="6"/>
      <c r="C185" s="263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">
      <c r="A186" s="214" t="s">
        <v>313</v>
      </c>
      <c r="B186" s="214"/>
      <c r="C186" s="265"/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60" x14ac:dyDescent="0.2">
      <c r="A187" s="215"/>
      <c r="B187" s="216"/>
      <c r="C187" s="266"/>
      <c r="D187" s="216"/>
      <c r="E187" s="216"/>
      <c r="F187" s="216"/>
      <c r="G187" s="217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G187" t="s">
        <v>314</v>
      </c>
    </row>
    <row r="188" spans="1:60" x14ac:dyDescent="0.2">
      <c r="A188" s="218"/>
      <c r="B188" s="219"/>
      <c r="C188" s="267"/>
      <c r="D188" s="219"/>
      <c r="E188" s="219"/>
      <c r="F188" s="219"/>
      <c r="G188" s="220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60" x14ac:dyDescent="0.2">
      <c r="A189" s="218"/>
      <c r="B189" s="219"/>
      <c r="C189" s="267"/>
      <c r="D189" s="219"/>
      <c r="E189" s="219"/>
      <c r="F189" s="219"/>
      <c r="G189" s="220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 x14ac:dyDescent="0.2">
      <c r="A190" s="218"/>
      <c r="B190" s="219"/>
      <c r="C190" s="267"/>
      <c r="D190" s="219"/>
      <c r="E190" s="219"/>
      <c r="F190" s="219"/>
      <c r="G190" s="220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 x14ac:dyDescent="0.2">
      <c r="A191" s="221"/>
      <c r="B191" s="222"/>
      <c r="C191" s="268"/>
      <c r="D191" s="222"/>
      <c r="E191" s="222"/>
      <c r="F191" s="222"/>
      <c r="G191" s="223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60" x14ac:dyDescent="0.2">
      <c r="A192" s="5"/>
      <c r="B192" s="6"/>
      <c r="C192" s="263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3:33" x14ac:dyDescent="0.2">
      <c r="C193" s="269"/>
      <c r="D193" s="191"/>
      <c r="AG193" t="s">
        <v>315</v>
      </c>
    </row>
    <row r="194" spans="3:33" x14ac:dyDescent="0.2">
      <c r="D194" s="191"/>
    </row>
    <row r="195" spans="3:33" x14ac:dyDescent="0.2">
      <c r="D195" s="191"/>
    </row>
    <row r="196" spans="3:33" x14ac:dyDescent="0.2">
      <c r="D196" s="191"/>
    </row>
    <row r="197" spans="3:33" x14ac:dyDescent="0.2">
      <c r="D197" s="191"/>
    </row>
    <row r="198" spans="3:33" x14ac:dyDescent="0.2">
      <c r="D198" s="191"/>
    </row>
    <row r="199" spans="3:33" x14ac:dyDescent="0.2">
      <c r="D199" s="191"/>
    </row>
    <row r="200" spans="3:33" x14ac:dyDescent="0.2">
      <c r="D200" s="191"/>
    </row>
    <row r="201" spans="3:33" x14ac:dyDescent="0.2">
      <c r="D201" s="191"/>
    </row>
    <row r="202" spans="3:33" x14ac:dyDescent="0.2">
      <c r="D202" s="191"/>
    </row>
    <row r="203" spans="3:33" x14ac:dyDescent="0.2">
      <c r="D203" s="191"/>
    </row>
    <row r="204" spans="3:33" x14ac:dyDescent="0.2">
      <c r="D204" s="191"/>
    </row>
    <row r="205" spans="3:33" x14ac:dyDescent="0.2">
      <c r="D205" s="191"/>
    </row>
    <row r="206" spans="3:33" x14ac:dyDescent="0.2">
      <c r="D206" s="191"/>
    </row>
    <row r="207" spans="3:33" x14ac:dyDescent="0.2">
      <c r="D207" s="191"/>
    </row>
    <row r="208" spans="3:33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CC5" sheet="1"/>
  <mergeCells count="11">
    <mergeCell ref="C164:G164"/>
    <mergeCell ref="A1:G1"/>
    <mergeCell ref="C2:G2"/>
    <mergeCell ref="C3:G3"/>
    <mergeCell ref="C4:G4"/>
    <mergeCell ref="A186:C186"/>
    <mergeCell ref="A187:G191"/>
    <mergeCell ref="C45:G45"/>
    <mergeCell ref="C52:G52"/>
    <mergeCell ref="C69:G69"/>
    <mergeCell ref="C147:G14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'001 002 Pol'!Názvy_tisku</vt:lpstr>
      <vt:lpstr>oadresa</vt:lpstr>
      <vt:lpstr>Stavba!Objednatel</vt:lpstr>
      <vt:lpstr>Stavba!Objekt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2014-02-28T09:52:57Z</cp:lastPrinted>
  <dcterms:created xsi:type="dcterms:W3CDTF">2009-04-08T07:15:50Z</dcterms:created>
  <dcterms:modified xsi:type="dcterms:W3CDTF">2019-02-12T09:54:11Z</dcterms:modified>
</cp:coreProperties>
</file>